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095" windowWidth="13395" windowHeight="5190"/>
  </bookViews>
  <sheets>
    <sheet name="План" sheetId="1" r:id="rId1"/>
  </sheets>
  <definedNames>
    <definedName name="_xlnm._FilterDatabase" localSheetId="0" hidden="1">План!$A$11:$FL$12</definedName>
  </definedNames>
  <calcPr calcId="125725"/>
</workbook>
</file>

<file path=xl/calcChain.xml><?xml version="1.0" encoding="utf-8"?>
<calcChain xmlns="http://schemas.openxmlformats.org/spreadsheetml/2006/main">
  <c r="C39" i="1"/>
  <c r="C28" l="1"/>
  <c r="C36"/>
  <c r="C26"/>
  <c r="DK39"/>
  <c r="AR33" l="1"/>
  <c r="AR14"/>
  <c r="AF37"/>
  <c r="AD23"/>
  <c r="BE39"/>
  <c r="AZ39"/>
  <c r="C12" l="1"/>
  <c r="C10"/>
  <c r="C8"/>
  <c r="FK39" l="1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O39"/>
  <c r="DN39"/>
  <c r="DM39"/>
  <c r="DL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D39"/>
  <c r="BC39"/>
  <c r="BB39"/>
  <c r="BA39"/>
  <c r="AY39"/>
  <c r="AX39"/>
  <c r="AW39"/>
  <c r="AV39"/>
  <c r="AU39"/>
  <c r="AT39"/>
  <c r="AS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AR39" l="1"/>
  <c r="DP39" l="1"/>
  <c r="BW39"/>
  <c r="C33" l="1"/>
  <c r="C37"/>
  <c r="C35"/>
  <c r="C34"/>
  <c r="C32"/>
  <c r="C31"/>
  <c r="C30"/>
  <c r="C29"/>
  <c r="C27"/>
  <c r="C25"/>
  <c r="C24"/>
  <c r="C23"/>
  <c r="C22"/>
  <c r="C21"/>
  <c r="C20"/>
  <c r="C19"/>
  <c r="C18"/>
  <c r="C17"/>
  <c r="C16"/>
  <c r="C14"/>
  <c r="C13"/>
  <c r="C11"/>
  <c r="C9"/>
  <c r="C7"/>
</calcChain>
</file>

<file path=xl/comments1.xml><?xml version="1.0" encoding="utf-8"?>
<comments xmlns="http://schemas.openxmlformats.org/spreadsheetml/2006/main">
  <authors>
    <author>danilu</author>
    <author>Даниленко Любовь Юрьевна</author>
  </authors>
  <commentList>
    <comment ref="Z28" authorId="0">
      <text>
        <r>
          <rPr>
            <b/>
            <sz val="9"/>
            <color indexed="81"/>
            <rFont val="Tahoma"/>
            <family val="2"/>
            <charset val="204"/>
          </rPr>
          <t>планируют 3000, но на январь денег нет</t>
        </r>
      </text>
    </comment>
    <comment ref="O34" authorId="1">
      <text>
        <r>
          <rPr>
            <b/>
            <sz val="9"/>
            <color indexed="81"/>
            <rFont val="Tahoma"/>
            <family val="2"/>
            <charset val="204"/>
          </rPr>
          <t>проект на замену плиты и ремонт фасада одо</t>
        </r>
      </text>
    </comment>
    <comment ref="BP34" authorId="0">
      <text>
        <r>
          <rPr>
            <b/>
            <sz val="9"/>
            <color indexed="81"/>
            <rFont val="Tahoma"/>
            <family val="2"/>
            <charset val="204"/>
          </rPr>
          <t>ТЗ на фасад</t>
        </r>
      </text>
    </comment>
    <comment ref="CK34" authorId="1">
      <text>
        <r>
          <rPr>
            <b/>
            <sz val="9"/>
            <color indexed="81"/>
            <rFont val="Tahoma"/>
            <family val="2"/>
            <charset val="204"/>
          </rPr>
          <t>псд на фасад</t>
        </r>
      </text>
    </comment>
    <comment ref="CN34" authorId="1">
      <text>
        <r>
          <rPr>
            <b/>
            <sz val="9"/>
            <color indexed="81"/>
            <rFont val="Tahoma"/>
            <family val="2"/>
            <charset val="204"/>
          </rPr>
          <t>псд на кровлю, фасад, внтиляцию</t>
        </r>
      </text>
    </comment>
    <comment ref="FD34" authorId="0">
      <text>
        <r>
          <rPr>
            <b/>
            <sz val="9"/>
            <color indexed="81"/>
            <rFont val="Tahoma"/>
            <family val="2"/>
            <charset val="204"/>
          </rPr>
          <t>проект на замену гвс, цо и хвс</t>
        </r>
      </text>
    </comment>
    <comment ref="E36" authorId="1">
      <text>
        <r>
          <rPr>
            <b/>
            <sz val="9"/>
            <color indexed="81"/>
            <rFont val="Tahoma"/>
            <family val="2"/>
            <charset val="204"/>
          </rPr>
          <t xml:space="preserve">21736,2 школа планирует, через Захарова в 2019
</t>
        </r>
      </text>
    </comment>
    <comment ref="AE37" authorId="0">
      <text>
        <r>
          <rPr>
            <b/>
            <sz val="9"/>
            <color indexed="81"/>
            <rFont val="Tahoma"/>
            <family val="2"/>
            <charset val="204"/>
          </rPr>
          <t>обслуживание ТЦ; замена терморегулятора</t>
        </r>
      </text>
    </comment>
    <comment ref="AF37" authorId="0">
      <text>
        <r>
          <rPr>
            <b/>
            <sz val="9"/>
            <color indexed="81"/>
            <rFont val="Tahoma"/>
            <family val="2"/>
            <charset val="204"/>
          </rPr>
          <t>обслуживание оборудования и ТЦ</t>
        </r>
      </text>
    </comment>
    <comment ref="DL37" authorId="0">
      <text>
        <r>
          <rPr>
            <b/>
            <sz val="9"/>
            <color indexed="81"/>
            <rFont val="Tahoma"/>
            <family val="2"/>
            <charset val="204"/>
          </rPr>
          <t>обслуживание АИТП</t>
        </r>
      </text>
    </comment>
    <comment ref="FA37" authorId="0">
      <text>
        <r>
          <rPr>
            <b/>
            <sz val="9"/>
            <color indexed="81"/>
            <rFont val="Tahoma"/>
            <family val="2"/>
            <charset val="204"/>
          </rPr>
          <t>регулятор температуры</t>
        </r>
      </text>
    </comment>
  </commentList>
</comments>
</file>

<file path=xl/sharedStrings.xml><?xml version="1.0" encoding="utf-8"?>
<sst xmlns="http://schemas.openxmlformats.org/spreadsheetml/2006/main" count="77" uniqueCount="52">
  <si>
    <t>Наименование мероприятия</t>
  </si>
  <si>
    <t>Показатели</t>
  </si>
  <si>
    <t>Замена приборов учета электрической энергии</t>
  </si>
  <si>
    <t>Количество учреждений</t>
  </si>
  <si>
    <t>Финансирование                  (тыс. руб.)</t>
  </si>
  <si>
    <t>Замена приборов учета расхода ХВ и ГВ</t>
  </si>
  <si>
    <t>Заключение договоров на обслуживание узлов учета тепловой энергии (УУТЭ)</t>
  </si>
  <si>
    <t>Количество объектов</t>
  </si>
  <si>
    <t>Капитальный ремонт инженерных коммуникаций, с учетом энергетической эффективности:</t>
  </si>
  <si>
    <t>- замена системы центрального отопления</t>
  </si>
  <si>
    <t>- замена системы ГВС</t>
  </si>
  <si>
    <t>- замена систем ХВС</t>
  </si>
  <si>
    <t>Повышение энергетической эффективности систем освещения - замена ламп накаливания на энергосберегающие лампы</t>
  </si>
  <si>
    <t>Ремонт кровли</t>
  </si>
  <si>
    <t>Установка  энергосберегающих стеклопакетов взамен изношенных оконных блоков</t>
  </si>
  <si>
    <t>Установка энергосберегающих стеклопакетов взамен изношенных дверных блоков</t>
  </si>
  <si>
    <t>ИТОГО</t>
  </si>
  <si>
    <t>Количество зданий (ед.)</t>
  </si>
  <si>
    <t xml:space="preserve">Кол-во окон </t>
  </si>
  <si>
    <t>Кол-во дверных блоков</t>
  </si>
  <si>
    <t>Финансирование                     (тыс. руб.)</t>
  </si>
  <si>
    <t>пдтю</t>
  </si>
  <si>
    <t>лдтю</t>
  </si>
  <si>
    <t>семья</t>
  </si>
  <si>
    <t>старт+</t>
  </si>
  <si>
    <t>взлёт</t>
  </si>
  <si>
    <t>цпмс</t>
  </si>
  <si>
    <t>имц</t>
  </si>
  <si>
    <t>Отдел образования</t>
  </si>
  <si>
    <t>Ремонт фасада</t>
  </si>
  <si>
    <t>Разработка технических заданий на выполнение ремонтных работ и закупку оборудования с учетом требований энергетической эффективности (разработка ПСД на замену газовой ресторанной плиты и ремонт фасада)</t>
  </si>
  <si>
    <t>- замена электрических сетей (в т.ч. замена трансформаторов тока)</t>
  </si>
  <si>
    <t>Замена приборов учета расхода тепловой энергии (установка дополнительных приборов)</t>
  </si>
  <si>
    <t>Промывка стояков  ЦО, балансировка и регулирование системы отопления, произведение периодических осмотров систем водопотребления на наличие утечек</t>
  </si>
  <si>
    <t>План о выполнении мероприятий по энергосбережению и повышению энергетической</t>
  </si>
  <si>
    <t xml:space="preserve">эффективности на 2020 год </t>
  </si>
  <si>
    <t>План на 2020 год</t>
  </si>
  <si>
    <t>- ремонт (обслуживание) системы вентиляции</t>
  </si>
  <si>
    <t>Прочие (замена регулятора ГВС, терморегуляторов, обслуживание ТЦ)</t>
  </si>
  <si>
    <t xml:space="preserve">Замена газовой ресторанной плиты,  электрической плиты, холодильников, жарочного шкафа   </t>
  </si>
  <si>
    <t>Н.Г.Спиридонова</t>
  </si>
  <si>
    <t xml:space="preserve">Начальник отдела образования </t>
  </si>
  <si>
    <t xml:space="preserve">Заместитель главы администрации </t>
  </si>
  <si>
    <t>Л.И.Чалганская</t>
  </si>
  <si>
    <t>Яцко А.С.</t>
  </si>
  <si>
    <t>Даниленко Л.Ю.</t>
  </si>
  <si>
    <t>417-37-40</t>
  </si>
  <si>
    <t>417-37-44</t>
  </si>
  <si>
    <t>Примечание</t>
  </si>
  <si>
    <t>Энергосервисные контракты</t>
  </si>
  <si>
    <t>Заключены ГК ГБОУ №№ 330, 690  на оказание услуг (осуществление действий), направленных на энергосбережение и повышение энергетической эффективности использования электрической энергии на цели наружного и внутреннего освещения, на сумму 19130,0 тыс.руб.                                 Сроком на 5 лет.</t>
  </si>
  <si>
    <t>2 школы заключили в этом году ЭСК: СОШ № 690 и гимназия № 330. Срок ЭСК – 7 лет. Модернизация системы освещения. Поэтому, начиная с момента подписания актов сдачи-приемки результатов мероприятий начинаем поквартально отражать фактическое финансирования мероприятий по ЭСК. Плановое финансирование на 2020 год можно рассчитать в соответствии с планируемыми данными, указанными в ЭСК с учетом выполнения работ по ЭСК. Финансирование необходимо включить в строку 3.5 Сведений, связанной с освещением. В графе «Комментарии» выделяем эти учреждения отдельно, указывая по ним плановое и фактическое финансирование. ЭСК должны быть учтены в программах энергосбережения учреждений.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</si>
</sst>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10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7" fillId="0" borderId="0" xfId="0" applyFont="1" applyAlignment="1">
      <alignment horizontal="center"/>
    </xf>
    <xf numFmtId="164" fontId="6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/>
    <xf numFmtId="0" fontId="0" fillId="2" borderId="1" xfId="0" applyFill="1" applyBorder="1"/>
    <xf numFmtId="0" fontId="0" fillId="0" borderId="1" xfId="0" applyFill="1" applyBorder="1"/>
    <xf numFmtId="164" fontId="2" fillId="0" borderId="4" xfId="0" applyNumberFormat="1" applyFont="1" applyBorder="1" applyAlignment="1">
      <alignment horizontal="center" vertical="center" wrapText="1"/>
    </xf>
    <xf numFmtId="165" fontId="0" fillId="0" borderId="1" xfId="0" applyNumberFormat="1" applyBorder="1"/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/>
    <xf numFmtId="0" fontId="7" fillId="4" borderId="1" xfId="0" applyFont="1" applyFill="1" applyBorder="1" applyAlignment="1">
      <alignment horizontal="center"/>
    </xf>
    <xf numFmtId="0" fontId="0" fillId="4" borderId="1" xfId="0" applyFill="1" applyBorder="1"/>
    <xf numFmtId="164" fontId="6" fillId="4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/>
    </xf>
    <xf numFmtId="164" fontId="6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0" fillId="4" borderId="0" xfId="0" applyFill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M48"/>
  <sheetViews>
    <sheetView tabSelected="1" topLeftCell="A6" zoomScale="80" zoomScaleNormal="80" workbookViewId="0">
      <pane xSplit="3" ySplit="1" topLeftCell="D7" activePane="bottomRight" state="frozen"/>
      <selection activeCell="A6" sqref="A6"/>
      <selection pane="topRight" activeCell="D6" sqref="D6"/>
      <selection pane="bottomLeft" activeCell="A7" sqref="A7"/>
      <selection pane="bottomRight" activeCell="A7" sqref="A7:A8"/>
    </sheetView>
  </sheetViews>
  <sheetFormatPr defaultRowHeight="15" outlineLevelCol="1"/>
  <cols>
    <col min="1" max="1" width="67.5703125" customWidth="1"/>
    <col min="2" max="2" width="26.7109375" customWidth="1"/>
    <col min="3" max="3" width="19.140625" customWidth="1" outlineLevel="1"/>
    <col min="4" max="12" width="9.140625" customWidth="1" outlineLevel="1"/>
    <col min="13" max="13" width="11.7109375" customWidth="1" outlineLevel="1"/>
    <col min="14" max="36" width="9.140625" customWidth="1" outlineLevel="1"/>
    <col min="37" max="37" width="12" customWidth="1" outlineLevel="1"/>
    <col min="38" max="45" width="9.140625" customWidth="1" outlineLevel="1"/>
    <col min="46" max="46" width="9.140625" customWidth="1"/>
    <col min="47" max="57" width="9.140625" customWidth="1" outlineLevel="1"/>
    <col min="58" max="58" width="9.140625" customWidth="1"/>
    <col min="59" max="70" width="9.140625" customWidth="1" outlineLevel="1"/>
    <col min="71" max="71" width="9.140625" customWidth="1" outlineLevel="1" collapsed="1"/>
    <col min="72" max="167" width="9.140625" customWidth="1" outlineLevel="1"/>
    <col min="168" max="168" width="29.42578125" customWidth="1"/>
    <col min="169" max="169" width="44" customWidth="1"/>
  </cols>
  <sheetData>
    <row r="1" spans="1:168" ht="18.75">
      <c r="A1" s="2" t="s">
        <v>34</v>
      </c>
    </row>
    <row r="2" spans="1:168" ht="18.75">
      <c r="A2" s="2" t="s">
        <v>35</v>
      </c>
    </row>
    <row r="3" spans="1:168" ht="18.75">
      <c r="A3" s="2"/>
    </row>
    <row r="4" spans="1:168" ht="18.75">
      <c r="A4" s="2" t="s">
        <v>28</v>
      </c>
    </row>
    <row r="5" spans="1:168" ht="15.75">
      <c r="A5" s="1"/>
    </row>
    <row r="6" spans="1:168" s="9" customFormat="1" ht="15.75">
      <c r="A6" s="6" t="s">
        <v>0</v>
      </c>
      <c r="B6" s="6" t="s">
        <v>1</v>
      </c>
      <c r="C6" s="7" t="s">
        <v>36</v>
      </c>
      <c r="D6" s="12">
        <v>13</v>
      </c>
      <c r="E6" s="12">
        <v>14</v>
      </c>
      <c r="F6" s="12">
        <v>20</v>
      </c>
      <c r="G6" s="12">
        <v>23</v>
      </c>
      <c r="H6" s="12">
        <v>26</v>
      </c>
      <c r="I6" s="12">
        <v>39</v>
      </c>
      <c r="J6" s="12">
        <v>268</v>
      </c>
      <c r="K6" s="12">
        <v>323</v>
      </c>
      <c r="L6" s="12">
        <v>326</v>
      </c>
      <c r="M6" s="22">
        <v>327</v>
      </c>
      <c r="N6" s="12">
        <v>328</v>
      </c>
      <c r="O6" s="12">
        <v>329</v>
      </c>
      <c r="P6" s="12">
        <v>330</v>
      </c>
      <c r="Q6" s="12">
        <v>331</v>
      </c>
      <c r="R6" s="12">
        <v>332</v>
      </c>
      <c r="S6" s="12">
        <v>333</v>
      </c>
      <c r="T6" s="12">
        <v>334</v>
      </c>
      <c r="U6" s="12">
        <v>336</v>
      </c>
      <c r="V6" s="25">
        <v>337</v>
      </c>
      <c r="W6" s="12">
        <v>338</v>
      </c>
      <c r="X6" s="12">
        <v>339</v>
      </c>
      <c r="Y6" s="12">
        <v>340</v>
      </c>
      <c r="Z6" s="12">
        <v>341</v>
      </c>
      <c r="AA6" s="12">
        <v>342</v>
      </c>
      <c r="AB6" s="12">
        <v>343</v>
      </c>
      <c r="AC6" s="12">
        <v>344</v>
      </c>
      <c r="AD6" s="12">
        <v>345</v>
      </c>
      <c r="AE6" s="12">
        <v>346</v>
      </c>
      <c r="AF6" s="12">
        <v>347</v>
      </c>
      <c r="AG6" s="12">
        <v>348</v>
      </c>
      <c r="AH6" s="12">
        <v>350</v>
      </c>
      <c r="AI6" s="12">
        <v>458</v>
      </c>
      <c r="AJ6" s="12">
        <v>497</v>
      </c>
      <c r="AK6" s="12">
        <v>498</v>
      </c>
      <c r="AL6" s="25">
        <v>512</v>
      </c>
      <c r="AM6" s="12">
        <v>513</v>
      </c>
      <c r="AN6" s="12">
        <v>516</v>
      </c>
      <c r="AO6" s="12">
        <v>527</v>
      </c>
      <c r="AP6" s="12">
        <v>528</v>
      </c>
      <c r="AQ6" s="12">
        <v>557</v>
      </c>
      <c r="AR6" s="12">
        <v>569</v>
      </c>
      <c r="AS6" s="12">
        <v>570</v>
      </c>
      <c r="AT6" s="12">
        <v>571</v>
      </c>
      <c r="AU6" s="12">
        <v>572</v>
      </c>
      <c r="AV6" s="12">
        <v>574</v>
      </c>
      <c r="AW6" s="12">
        <v>591</v>
      </c>
      <c r="AX6" s="12">
        <v>593</v>
      </c>
      <c r="AY6" s="12">
        <v>625</v>
      </c>
      <c r="AZ6" s="12">
        <v>639</v>
      </c>
      <c r="BA6" s="12">
        <v>641</v>
      </c>
      <c r="BB6" s="12">
        <v>667</v>
      </c>
      <c r="BC6" s="12">
        <v>689</v>
      </c>
      <c r="BD6" s="12">
        <v>690</v>
      </c>
      <c r="BE6" s="25">
        <v>691</v>
      </c>
      <c r="BF6" s="12">
        <v>17</v>
      </c>
      <c r="BG6" s="12">
        <v>34</v>
      </c>
      <c r="BH6" s="12">
        <v>22</v>
      </c>
      <c r="BI6" s="12">
        <v>31</v>
      </c>
      <c r="BJ6" s="12">
        <v>18</v>
      </c>
      <c r="BK6" s="12">
        <v>133</v>
      </c>
      <c r="BL6" s="12">
        <v>627</v>
      </c>
      <c r="BM6" s="12" t="s">
        <v>21</v>
      </c>
      <c r="BN6" s="12" t="s">
        <v>22</v>
      </c>
      <c r="BO6" s="12" t="s">
        <v>23</v>
      </c>
      <c r="BP6" s="12" t="s">
        <v>24</v>
      </c>
      <c r="BQ6" s="12" t="s">
        <v>25</v>
      </c>
      <c r="BR6" s="12" t="s">
        <v>26</v>
      </c>
      <c r="BS6" s="12" t="s">
        <v>27</v>
      </c>
      <c r="BT6" s="12">
        <v>1</v>
      </c>
      <c r="BU6" s="12">
        <v>3</v>
      </c>
      <c r="BV6" s="12">
        <v>4</v>
      </c>
      <c r="BW6" s="12">
        <v>5</v>
      </c>
      <c r="BX6" s="12">
        <v>6</v>
      </c>
      <c r="BY6" s="12">
        <v>10</v>
      </c>
      <c r="BZ6" s="12">
        <v>11</v>
      </c>
      <c r="CA6" s="12">
        <v>12</v>
      </c>
      <c r="CB6" s="12">
        <v>14</v>
      </c>
      <c r="CC6" s="12">
        <v>15</v>
      </c>
      <c r="CD6" s="12">
        <v>17</v>
      </c>
      <c r="CE6" s="12">
        <v>18</v>
      </c>
      <c r="CF6" s="12">
        <v>22</v>
      </c>
      <c r="CG6" s="12">
        <v>23</v>
      </c>
      <c r="CH6" s="12">
        <v>25</v>
      </c>
      <c r="CI6" s="12">
        <v>27</v>
      </c>
      <c r="CJ6" s="12">
        <v>28</v>
      </c>
      <c r="CK6" s="12">
        <v>30</v>
      </c>
      <c r="CL6" s="12">
        <v>33</v>
      </c>
      <c r="CM6" s="12">
        <v>35</v>
      </c>
      <c r="CN6" s="12">
        <v>36</v>
      </c>
      <c r="CO6" s="12">
        <v>37</v>
      </c>
      <c r="CP6" s="12">
        <v>38</v>
      </c>
      <c r="CQ6" s="12">
        <v>39</v>
      </c>
      <c r="CR6" s="12">
        <v>41</v>
      </c>
      <c r="CS6" s="12">
        <v>43</v>
      </c>
      <c r="CT6" s="12">
        <v>45</v>
      </c>
      <c r="CU6" s="12">
        <v>47</v>
      </c>
      <c r="CV6" s="25">
        <v>48</v>
      </c>
      <c r="CW6" s="12">
        <v>49</v>
      </c>
      <c r="CX6" s="12">
        <v>50</v>
      </c>
      <c r="CY6" s="12">
        <v>51</v>
      </c>
      <c r="CZ6" s="12">
        <v>55</v>
      </c>
      <c r="DA6" s="12">
        <v>60</v>
      </c>
      <c r="DB6" s="12">
        <v>61</v>
      </c>
      <c r="DC6" s="12">
        <v>62</v>
      </c>
      <c r="DD6" s="12">
        <v>64</v>
      </c>
      <c r="DE6" s="12">
        <v>67</v>
      </c>
      <c r="DF6" s="12">
        <v>68</v>
      </c>
      <c r="DG6" s="12">
        <v>69</v>
      </c>
      <c r="DH6" s="12">
        <v>70</v>
      </c>
      <c r="DI6" s="12">
        <v>73</v>
      </c>
      <c r="DJ6" s="12">
        <v>75</v>
      </c>
      <c r="DK6" s="12">
        <v>76</v>
      </c>
      <c r="DL6" s="12">
        <v>77</v>
      </c>
      <c r="DM6" s="12">
        <v>78</v>
      </c>
      <c r="DN6" s="12">
        <v>79</v>
      </c>
      <c r="DO6" s="12">
        <v>80</v>
      </c>
      <c r="DP6" s="12">
        <v>82</v>
      </c>
      <c r="DQ6" s="12">
        <v>83</v>
      </c>
      <c r="DR6" s="12">
        <v>84</v>
      </c>
      <c r="DS6" s="12">
        <v>85</v>
      </c>
      <c r="DT6" s="12">
        <v>86</v>
      </c>
      <c r="DU6" s="25">
        <v>87</v>
      </c>
      <c r="DV6" s="12">
        <v>90</v>
      </c>
      <c r="DW6" s="12">
        <v>92</v>
      </c>
      <c r="DX6" s="12">
        <v>93</v>
      </c>
      <c r="DY6" s="12">
        <v>94</v>
      </c>
      <c r="DZ6" s="12">
        <v>95</v>
      </c>
      <c r="EA6" s="12">
        <v>98</v>
      </c>
      <c r="EB6" s="12">
        <v>100</v>
      </c>
      <c r="EC6" s="12">
        <v>101</v>
      </c>
      <c r="ED6" s="12">
        <v>102</v>
      </c>
      <c r="EE6" s="12">
        <v>103</v>
      </c>
      <c r="EF6" s="12">
        <v>104</v>
      </c>
      <c r="EG6" s="12">
        <v>105</v>
      </c>
      <c r="EH6" s="12">
        <v>106</v>
      </c>
      <c r="EI6" s="25">
        <v>108</v>
      </c>
      <c r="EJ6" s="12">
        <v>109</v>
      </c>
      <c r="EK6" s="25">
        <v>110</v>
      </c>
      <c r="EL6" s="12">
        <v>111</v>
      </c>
      <c r="EM6" s="12">
        <v>112</v>
      </c>
      <c r="EN6" s="12">
        <v>113</v>
      </c>
      <c r="EO6" s="12">
        <v>114</v>
      </c>
      <c r="EP6" s="12">
        <v>115</v>
      </c>
      <c r="EQ6" s="12">
        <v>116</v>
      </c>
      <c r="ER6" s="12">
        <v>117</v>
      </c>
      <c r="ES6" s="12">
        <v>119</v>
      </c>
      <c r="ET6" s="12">
        <v>120</v>
      </c>
      <c r="EU6" s="12">
        <v>122</v>
      </c>
      <c r="EV6" s="12">
        <v>123</v>
      </c>
      <c r="EW6" s="12">
        <v>124</v>
      </c>
      <c r="EX6" s="12">
        <v>125</v>
      </c>
      <c r="EY6" s="12">
        <v>126</v>
      </c>
      <c r="EZ6" s="12">
        <v>127</v>
      </c>
      <c r="FA6" s="12">
        <v>128</v>
      </c>
      <c r="FB6" s="12">
        <v>129</v>
      </c>
      <c r="FC6" s="12">
        <v>130</v>
      </c>
      <c r="FD6" s="12">
        <v>131</v>
      </c>
      <c r="FE6" s="12">
        <v>133</v>
      </c>
      <c r="FF6" s="12">
        <v>135</v>
      </c>
      <c r="FG6" s="12">
        <v>137</v>
      </c>
      <c r="FH6" s="12">
        <v>138</v>
      </c>
      <c r="FI6" s="12">
        <v>141</v>
      </c>
      <c r="FJ6" s="12">
        <v>142</v>
      </c>
      <c r="FK6" s="12">
        <v>143</v>
      </c>
      <c r="FL6" s="30" t="s">
        <v>48</v>
      </c>
    </row>
    <row r="7" spans="1:168" ht="15.75">
      <c r="A7" s="33" t="s">
        <v>32</v>
      </c>
      <c r="B7" s="3" t="s">
        <v>7</v>
      </c>
      <c r="C7" s="11">
        <f t="shared" ref="C7:C14" si="0">SUM(D7:FK7)</f>
        <v>3</v>
      </c>
      <c r="D7" s="8"/>
      <c r="E7" s="8"/>
      <c r="F7" s="8"/>
      <c r="G7" s="8"/>
      <c r="H7" s="8"/>
      <c r="I7" s="8"/>
      <c r="J7" s="8"/>
      <c r="K7" s="8"/>
      <c r="L7" s="8"/>
      <c r="M7" s="23"/>
      <c r="N7" s="8"/>
      <c r="O7" s="8"/>
      <c r="P7" s="8"/>
      <c r="Q7" s="8"/>
      <c r="R7" s="8"/>
      <c r="S7" s="8"/>
      <c r="T7" s="8"/>
      <c r="U7" s="8"/>
      <c r="V7" s="21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>
        <v>1</v>
      </c>
      <c r="AI7" s="8"/>
      <c r="AJ7" s="8"/>
      <c r="AK7" s="8"/>
      <c r="AL7" s="21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21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21"/>
      <c r="CW7" s="8"/>
      <c r="CX7" s="16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>
        <v>1</v>
      </c>
      <c r="EF7" s="8"/>
      <c r="EG7" s="8"/>
      <c r="EH7" s="8"/>
      <c r="EI7" s="21"/>
      <c r="EJ7" s="8"/>
      <c r="EK7" s="21"/>
      <c r="EL7" s="8"/>
      <c r="EM7" s="8"/>
      <c r="EN7" s="8"/>
      <c r="EO7" s="8"/>
      <c r="EP7" s="8"/>
      <c r="EQ7" s="8"/>
      <c r="ER7" s="8"/>
      <c r="ES7" s="8">
        <v>1</v>
      </c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</row>
    <row r="8" spans="1:168" ht="31.5">
      <c r="A8" s="33"/>
      <c r="B8" s="3" t="s">
        <v>20</v>
      </c>
      <c r="C8" s="13">
        <f t="shared" si="0"/>
        <v>182.6</v>
      </c>
      <c r="D8" s="8"/>
      <c r="E8" s="8"/>
      <c r="F8" s="8"/>
      <c r="G8" s="8"/>
      <c r="H8" s="8"/>
      <c r="I8" s="8"/>
      <c r="J8" s="8"/>
      <c r="K8" s="8"/>
      <c r="L8" s="8"/>
      <c r="M8" s="23"/>
      <c r="N8" s="8"/>
      <c r="O8" s="8"/>
      <c r="P8" s="8"/>
      <c r="Q8" s="8"/>
      <c r="R8" s="8"/>
      <c r="S8" s="8"/>
      <c r="T8" s="8"/>
      <c r="U8" s="8"/>
      <c r="V8" s="21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>
        <v>94</v>
      </c>
      <c r="AI8" s="8"/>
      <c r="AJ8" s="8"/>
      <c r="AK8" s="8"/>
      <c r="AL8" s="21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21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21"/>
      <c r="CW8" s="8"/>
      <c r="CX8" s="16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>
        <v>20</v>
      </c>
      <c r="EF8" s="8"/>
      <c r="EG8" s="8"/>
      <c r="EH8" s="8"/>
      <c r="EI8" s="21"/>
      <c r="EJ8" s="8"/>
      <c r="EK8" s="21"/>
      <c r="EL8" s="8"/>
      <c r="EM8" s="8"/>
      <c r="EN8" s="8"/>
      <c r="EO8" s="8"/>
      <c r="EP8" s="8"/>
      <c r="EQ8" s="8"/>
      <c r="ER8" s="8"/>
      <c r="ES8" s="8">
        <v>68.599999999999994</v>
      </c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</row>
    <row r="9" spans="1:168" ht="15.75">
      <c r="A9" s="32" t="s">
        <v>2</v>
      </c>
      <c r="B9" s="3" t="s">
        <v>3</v>
      </c>
      <c r="C9" s="11">
        <f t="shared" si="0"/>
        <v>3</v>
      </c>
      <c r="D9" s="8"/>
      <c r="E9" s="8"/>
      <c r="F9" s="8"/>
      <c r="G9" s="8"/>
      <c r="H9" s="8"/>
      <c r="I9" s="8"/>
      <c r="J9" s="8"/>
      <c r="K9" s="8"/>
      <c r="L9" s="8"/>
      <c r="M9" s="23"/>
      <c r="N9" s="8"/>
      <c r="O9" s="8"/>
      <c r="P9" s="8"/>
      <c r="Q9" s="8"/>
      <c r="R9" s="8"/>
      <c r="S9" s="8"/>
      <c r="T9" s="8"/>
      <c r="U9" s="8"/>
      <c r="V9" s="21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21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21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>
        <v>1</v>
      </c>
      <c r="CS9" s="8"/>
      <c r="CT9" s="8"/>
      <c r="CU9" s="8"/>
      <c r="CV9" s="21"/>
      <c r="CW9" s="8"/>
      <c r="CX9" s="16"/>
      <c r="CY9" s="8"/>
      <c r="CZ9" s="8"/>
      <c r="DA9" s="8"/>
      <c r="DB9" s="8"/>
      <c r="DC9" s="8">
        <v>2</v>
      </c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21"/>
      <c r="EJ9" s="8"/>
      <c r="EK9" s="21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</row>
    <row r="10" spans="1:168" ht="31.5">
      <c r="A10" s="32"/>
      <c r="B10" s="3" t="s">
        <v>4</v>
      </c>
      <c r="C10" s="13">
        <f t="shared" si="0"/>
        <v>78.5</v>
      </c>
      <c r="D10" s="8"/>
      <c r="E10" s="8"/>
      <c r="F10" s="8"/>
      <c r="G10" s="8"/>
      <c r="H10" s="8"/>
      <c r="I10" s="8"/>
      <c r="J10" s="8"/>
      <c r="K10" s="8"/>
      <c r="L10" s="8"/>
      <c r="M10" s="23"/>
      <c r="N10" s="8"/>
      <c r="O10" s="8"/>
      <c r="P10" s="8"/>
      <c r="Q10" s="8"/>
      <c r="R10" s="8"/>
      <c r="S10" s="8"/>
      <c r="T10" s="8"/>
      <c r="U10" s="8"/>
      <c r="V10" s="21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21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21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>
        <v>25</v>
      </c>
      <c r="CS10" s="8"/>
      <c r="CT10" s="8"/>
      <c r="CU10" s="8"/>
      <c r="CV10" s="21"/>
      <c r="CW10" s="8"/>
      <c r="CX10" s="16"/>
      <c r="CY10" s="8"/>
      <c r="CZ10" s="8"/>
      <c r="DA10" s="8"/>
      <c r="DB10" s="8"/>
      <c r="DC10" s="8">
        <v>53.5</v>
      </c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21"/>
      <c r="EJ10" s="8"/>
      <c r="EK10" s="21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</row>
    <row r="11" spans="1:168" ht="15.75">
      <c r="A11" s="32" t="s">
        <v>5</v>
      </c>
      <c r="B11" s="3" t="s">
        <v>3</v>
      </c>
      <c r="C11" s="11">
        <f t="shared" si="0"/>
        <v>10</v>
      </c>
      <c r="D11" s="8"/>
      <c r="E11" s="8"/>
      <c r="F11" s="8">
        <v>1</v>
      </c>
      <c r="G11" s="8"/>
      <c r="H11" s="8"/>
      <c r="I11" s="8"/>
      <c r="J11" s="8">
        <v>1</v>
      </c>
      <c r="K11" s="8"/>
      <c r="L11" s="8"/>
      <c r="M11" s="23"/>
      <c r="N11" s="8"/>
      <c r="O11" s="8"/>
      <c r="P11" s="8"/>
      <c r="Q11" s="8"/>
      <c r="R11" s="8"/>
      <c r="S11" s="8"/>
      <c r="T11" s="8"/>
      <c r="U11" s="8"/>
      <c r="V11" s="21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>
        <v>2</v>
      </c>
      <c r="AJ11" s="8"/>
      <c r="AK11" s="8"/>
      <c r="AL11" s="21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>
        <v>1</v>
      </c>
      <c r="AZ11" s="8"/>
      <c r="BA11" s="8"/>
      <c r="BB11" s="8"/>
      <c r="BC11" s="8"/>
      <c r="BD11" s="8"/>
      <c r="BE11" s="21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>
        <v>1</v>
      </c>
      <c r="CK11" s="8"/>
      <c r="CL11" s="8"/>
      <c r="CM11" s="8"/>
      <c r="CN11" s="8"/>
      <c r="CO11" s="8">
        <v>1</v>
      </c>
      <c r="CP11" s="8"/>
      <c r="CQ11" s="8"/>
      <c r="CR11" s="8"/>
      <c r="CS11" s="8"/>
      <c r="CT11" s="8"/>
      <c r="CU11" s="8"/>
      <c r="CV11" s="21"/>
      <c r="CW11" s="8"/>
      <c r="CX11" s="16"/>
      <c r="CY11" s="8"/>
      <c r="CZ11" s="8"/>
      <c r="DA11" s="8"/>
      <c r="DB11" s="8"/>
      <c r="DC11" s="8">
        <v>1</v>
      </c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>
        <v>1</v>
      </c>
      <c r="DU11" s="8"/>
      <c r="DV11" s="8"/>
      <c r="DW11" s="8"/>
      <c r="DX11" s="8"/>
      <c r="DY11" s="8"/>
      <c r="DZ11" s="8">
        <v>1</v>
      </c>
      <c r="EA11" s="8"/>
      <c r="EB11" s="8"/>
      <c r="EC11" s="8"/>
      <c r="ED11" s="8"/>
      <c r="EE11" s="8"/>
      <c r="EF11" s="8"/>
      <c r="EG11" s="8"/>
      <c r="EH11" s="8"/>
      <c r="EI11" s="21"/>
      <c r="EJ11" s="8"/>
      <c r="EK11" s="21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</row>
    <row r="12" spans="1:168" ht="31.5">
      <c r="A12" s="32"/>
      <c r="B12" s="3" t="s">
        <v>4</v>
      </c>
      <c r="C12" s="13">
        <f t="shared" si="0"/>
        <v>291.09999999999997</v>
      </c>
      <c r="D12" s="8"/>
      <c r="E12" s="8"/>
      <c r="F12" s="8">
        <v>5</v>
      </c>
      <c r="G12" s="8"/>
      <c r="H12" s="8"/>
      <c r="I12" s="8"/>
      <c r="J12" s="8">
        <v>20</v>
      </c>
      <c r="K12" s="8"/>
      <c r="L12" s="8"/>
      <c r="M12" s="23"/>
      <c r="N12" s="8"/>
      <c r="O12" s="8"/>
      <c r="P12" s="8"/>
      <c r="Q12" s="8"/>
      <c r="R12" s="8"/>
      <c r="S12" s="8"/>
      <c r="T12" s="8"/>
      <c r="U12" s="8"/>
      <c r="V12" s="21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>
        <v>45</v>
      </c>
      <c r="AJ12" s="8"/>
      <c r="AK12" s="8"/>
      <c r="AL12" s="21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>
        <v>1.6</v>
      </c>
      <c r="AZ12" s="8"/>
      <c r="BA12" s="8"/>
      <c r="BB12" s="8"/>
      <c r="BC12" s="8"/>
      <c r="BD12" s="8"/>
      <c r="BE12" s="21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>
        <v>85.3</v>
      </c>
      <c r="CK12" s="8"/>
      <c r="CL12" s="8"/>
      <c r="CM12" s="8"/>
      <c r="CN12" s="8"/>
      <c r="CO12" s="8">
        <v>5</v>
      </c>
      <c r="CP12" s="8"/>
      <c r="CQ12" s="8"/>
      <c r="CR12" s="8"/>
      <c r="CS12" s="8"/>
      <c r="CT12" s="8"/>
      <c r="CU12" s="8"/>
      <c r="CV12" s="21"/>
      <c r="CW12" s="8"/>
      <c r="CX12" s="16"/>
      <c r="CY12" s="8"/>
      <c r="CZ12" s="8"/>
      <c r="DA12" s="8"/>
      <c r="DB12" s="8"/>
      <c r="DC12" s="8">
        <v>87.7</v>
      </c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>
        <v>25.5</v>
      </c>
      <c r="DU12" s="8"/>
      <c r="DV12" s="8"/>
      <c r="DW12" s="8"/>
      <c r="DX12" s="8"/>
      <c r="DY12" s="8"/>
      <c r="DZ12" s="8">
        <v>16</v>
      </c>
      <c r="EA12" s="8"/>
      <c r="EB12" s="8"/>
      <c r="EC12" s="8"/>
      <c r="ED12" s="8"/>
      <c r="EE12" s="8"/>
      <c r="EF12" s="8"/>
      <c r="EG12" s="8"/>
      <c r="EH12" s="8"/>
      <c r="EI12" s="21"/>
      <c r="EJ12" s="8"/>
      <c r="EK12" s="21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</row>
    <row r="13" spans="1:168" ht="15.75">
      <c r="A13" s="33" t="s">
        <v>6</v>
      </c>
      <c r="B13" s="3" t="s">
        <v>7</v>
      </c>
      <c r="C13" s="11">
        <f t="shared" si="0"/>
        <v>194</v>
      </c>
      <c r="D13" s="8">
        <v>1</v>
      </c>
      <c r="E13" s="8">
        <v>1</v>
      </c>
      <c r="F13" s="8">
        <v>1</v>
      </c>
      <c r="G13" s="8">
        <v>1</v>
      </c>
      <c r="H13" s="8">
        <v>1</v>
      </c>
      <c r="I13" s="8">
        <v>1</v>
      </c>
      <c r="J13" s="8">
        <v>1</v>
      </c>
      <c r="K13" s="8">
        <v>1</v>
      </c>
      <c r="L13" s="8">
        <v>1</v>
      </c>
      <c r="M13" s="23">
        <v>1</v>
      </c>
      <c r="N13" s="8">
        <v>1</v>
      </c>
      <c r="O13" s="8">
        <v>2</v>
      </c>
      <c r="P13" s="8">
        <v>2</v>
      </c>
      <c r="Q13" s="8">
        <v>1</v>
      </c>
      <c r="R13" s="8">
        <v>1</v>
      </c>
      <c r="S13" s="8">
        <v>1</v>
      </c>
      <c r="T13" s="8">
        <v>2</v>
      </c>
      <c r="U13" s="8">
        <v>1</v>
      </c>
      <c r="V13" s="21">
        <v>1</v>
      </c>
      <c r="W13" s="8">
        <v>1</v>
      </c>
      <c r="X13" s="8">
        <v>1</v>
      </c>
      <c r="Y13" s="8">
        <v>1</v>
      </c>
      <c r="Z13" s="8">
        <v>1</v>
      </c>
      <c r="AA13" s="8">
        <v>1</v>
      </c>
      <c r="AB13" s="8">
        <v>1</v>
      </c>
      <c r="AC13" s="8">
        <v>2</v>
      </c>
      <c r="AD13" s="8">
        <v>2</v>
      </c>
      <c r="AE13" s="8">
        <v>2</v>
      </c>
      <c r="AF13" s="8">
        <v>1</v>
      </c>
      <c r="AG13" s="8">
        <v>1</v>
      </c>
      <c r="AH13" s="8">
        <v>1</v>
      </c>
      <c r="AI13" s="8">
        <v>2</v>
      </c>
      <c r="AJ13" s="8">
        <v>1</v>
      </c>
      <c r="AK13" s="8">
        <v>2</v>
      </c>
      <c r="AL13" s="21">
        <v>1</v>
      </c>
      <c r="AM13" s="8">
        <v>1</v>
      </c>
      <c r="AN13" s="8">
        <v>1</v>
      </c>
      <c r="AO13" s="8">
        <v>1</v>
      </c>
      <c r="AP13" s="8">
        <v>2</v>
      </c>
      <c r="AQ13" s="8">
        <v>1</v>
      </c>
      <c r="AR13" s="8">
        <v>2</v>
      </c>
      <c r="AS13" s="8">
        <v>1</v>
      </c>
      <c r="AT13" s="8">
        <v>1</v>
      </c>
      <c r="AU13" s="8">
        <v>1</v>
      </c>
      <c r="AV13" s="8">
        <v>1</v>
      </c>
      <c r="AW13" s="8">
        <v>1</v>
      </c>
      <c r="AX13" s="8">
        <v>1</v>
      </c>
      <c r="AY13" s="8">
        <v>1</v>
      </c>
      <c r="AZ13" s="8">
        <v>2</v>
      </c>
      <c r="BA13" s="8">
        <v>1</v>
      </c>
      <c r="BB13" s="8">
        <v>1</v>
      </c>
      <c r="BC13" s="8">
        <v>1</v>
      </c>
      <c r="BD13" s="8">
        <v>1</v>
      </c>
      <c r="BE13" s="21">
        <v>1</v>
      </c>
      <c r="BF13" s="8">
        <v>1</v>
      </c>
      <c r="BG13" s="8">
        <v>2</v>
      </c>
      <c r="BH13" s="8">
        <v>1</v>
      </c>
      <c r="BI13" s="8">
        <v>1</v>
      </c>
      <c r="BJ13" s="8">
        <v>1</v>
      </c>
      <c r="BK13" s="8">
        <v>1</v>
      </c>
      <c r="BL13" s="8">
        <v>1</v>
      </c>
      <c r="BM13" s="8">
        <v>1</v>
      </c>
      <c r="BN13" s="8">
        <v>1</v>
      </c>
      <c r="BO13" s="8">
        <v>1</v>
      </c>
      <c r="BP13" s="8">
        <v>1</v>
      </c>
      <c r="BQ13" s="8">
        <v>0</v>
      </c>
      <c r="BR13" s="8">
        <v>0</v>
      </c>
      <c r="BS13" s="8">
        <v>0</v>
      </c>
      <c r="BT13" s="8">
        <v>2</v>
      </c>
      <c r="BU13" s="8">
        <v>3</v>
      </c>
      <c r="BV13" s="8">
        <v>1</v>
      </c>
      <c r="BW13" s="8">
        <v>1</v>
      </c>
      <c r="BX13" s="8">
        <v>1</v>
      </c>
      <c r="BY13" s="8">
        <v>1</v>
      </c>
      <c r="BZ13" s="8">
        <v>1</v>
      </c>
      <c r="CA13" s="8">
        <v>1</v>
      </c>
      <c r="CB13" s="8">
        <v>1</v>
      </c>
      <c r="CC13" s="8">
        <v>1</v>
      </c>
      <c r="CD13" s="8">
        <v>2</v>
      </c>
      <c r="CE13" s="8">
        <v>1</v>
      </c>
      <c r="CF13" s="8">
        <v>0</v>
      </c>
      <c r="CG13" s="8">
        <v>2</v>
      </c>
      <c r="CH13" s="8">
        <v>1</v>
      </c>
      <c r="CI13" s="8">
        <v>1</v>
      </c>
      <c r="CJ13" s="8">
        <v>2</v>
      </c>
      <c r="CK13" s="8">
        <v>0</v>
      </c>
      <c r="CL13" s="8">
        <v>1</v>
      </c>
      <c r="CM13" s="8">
        <v>2</v>
      </c>
      <c r="CN13" s="8">
        <v>1</v>
      </c>
      <c r="CO13" s="8">
        <v>1</v>
      </c>
      <c r="CP13" s="8">
        <v>1</v>
      </c>
      <c r="CQ13" s="8">
        <v>1</v>
      </c>
      <c r="CR13" s="8">
        <v>1</v>
      </c>
      <c r="CS13" s="8">
        <v>2</v>
      </c>
      <c r="CT13" s="8">
        <v>1</v>
      </c>
      <c r="CU13" s="8">
        <v>1</v>
      </c>
      <c r="CV13" s="21">
        <v>1</v>
      </c>
      <c r="CW13" s="8">
        <v>1</v>
      </c>
      <c r="CX13" s="16">
        <v>1</v>
      </c>
      <c r="CY13" s="8">
        <v>1</v>
      </c>
      <c r="CZ13" s="8">
        <v>1</v>
      </c>
      <c r="DA13" s="8">
        <v>1</v>
      </c>
      <c r="DB13" s="8">
        <v>1</v>
      </c>
      <c r="DC13" s="8">
        <v>2</v>
      </c>
      <c r="DD13" s="8">
        <v>1</v>
      </c>
      <c r="DE13" s="8">
        <v>1</v>
      </c>
      <c r="DF13" s="8">
        <v>1</v>
      </c>
      <c r="DG13" s="8">
        <v>2</v>
      </c>
      <c r="DH13" s="8">
        <v>2</v>
      </c>
      <c r="DI13" s="8">
        <v>1</v>
      </c>
      <c r="DJ13" s="8">
        <v>1</v>
      </c>
      <c r="DK13" s="8">
        <v>2</v>
      </c>
      <c r="DL13" s="8">
        <v>1</v>
      </c>
      <c r="DM13" s="8">
        <v>1</v>
      </c>
      <c r="DN13" s="8">
        <v>1</v>
      </c>
      <c r="DO13" s="8">
        <v>2</v>
      </c>
      <c r="DP13" s="8">
        <v>1</v>
      </c>
      <c r="DQ13" s="8">
        <v>1</v>
      </c>
      <c r="DR13" s="8">
        <v>1</v>
      </c>
      <c r="DS13" s="8">
        <v>1</v>
      </c>
      <c r="DT13" s="8">
        <v>2</v>
      </c>
      <c r="DU13" s="8">
        <v>1</v>
      </c>
      <c r="DV13" s="8">
        <v>1</v>
      </c>
      <c r="DW13" s="8">
        <v>1</v>
      </c>
      <c r="DX13" s="8">
        <v>1</v>
      </c>
      <c r="DY13" s="8">
        <v>1</v>
      </c>
      <c r="DZ13" s="8">
        <v>1</v>
      </c>
      <c r="EA13" s="8">
        <v>1</v>
      </c>
      <c r="EB13" s="8">
        <v>1</v>
      </c>
      <c r="EC13" s="8">
        <v>1</v>
      </c>
      <c r="ED13" s="8">
        <v>1</v>
      </c>
      <c r="EE13" s="8">
        <v>1</v>
      </c>
      <c r="EF13" s="8">
        <v>1</v>
      </c>
      <c r="EG13" s="8">
        <v>1</v>
      </c>
      <c r="EH13" s="8">
        <v>1</v>
      </c>
      <c r="EI13" s="21">
        <v>1</v>
      </c>
      <c r="EJ13" s="8">
        <v>1</v>
      </c>
      <c r="EK13" s="21">
        <v>1</v>
      </c>
      <c r="EL13" s="8">
        <v>1</v>
      </c>
      <c r="EM13" s="8">
        <v>1</v>
      </c>
      <c r="EN13" s="8">
        <v>2</v>
      </c>
      <c r="EO13" s="8">
        <v>1</v>
      </c>
      <c r="EP13" s="8">
        <v>3</v>
      </c>
      <c r="EQ13" s="8">
        <v>3</v>
      </c>
      <c r="ER13" s="8">
        <v>2</v>
      </c>
      <c r="ES13" s="8">
        <v>1</v>
      </c>
      <c r="ET13" s="8">
        <v>1</v>
      </c>
      <c r="EU13" s="8">
        <v>1</v>
      </c>
      <c r="EV13" s="8">
        <v>1</v>
      </c>
      <c r="EW13" s="8">
        <v>1</v>
      </c>
      <c r="EX13" s="8">
        <v>1</v>
      </c>
      <c r="EY13" s="8">
        <v>1</v>
      </c>
      <c r="EZ13" s="8">
        <v>1</v>
      </c>
      <c r="FA13" s="8">
        <v>1</v>
      </c>
      <c r="FB13" s="8">
        <v>1</v>
      </c>
      <c r="FC13" s="8">
        <v>1</v>
      </c>
      <c r="FD13" s="8">
        <v>1</v>
      </c>
      <c r="FE13" s="8">
        <v>3</v>
      </c>
      <c r="FF13" s="8">
        <v>2</v>
      </c>
      <c r="FG13" s="8">
        <v>1</v>
      </c>
      <c r="FH13" s="8">
        <v>1</v>
      </c>
      <c r="FI13" s="8">
        <v>1</v>
      </c>
      <c r="FJ13" s="8">
        <v>1</v>
      </c>
      <c r="FK13" s="8">
        <v>1</v>
      </c>
      <c r="FL13" s="8"/>
    </row>
    <row r="14" spans="1:168" ht="31.5">
      <c r="A14" s="33"/>
      <c r="B14" s="3" t="s">
        <v>4</v>
      </c>
      <c r="C14" s="13">
        <f t="shared" si="0"/>
        <v>10662.600000000011</v>
      </c>
      <c r="D14" s="8">
        <v>111</v>
      </c>
      <c r="E14" s="8">
        <v>42.6</v>
      </c>
      <c r="F14" s="8">
        <v>53</v>
      </c>
      <c r="G14" s="8">
        <v>42.6</v>
      </c>
      <c r="H14" s="8">
        <v>63.6</v>
      </c>
      <c r="I14" s="8">
        <v>42.6</v>
      </c>
      <c r="J14" s="8">
        <v>42.6</v>
      </c>
      <c r="K14" s="8">
        <v>40</v>
      </c>
      <c r="L14" s="8">
        <v>74.5</v>
      </c>
      <c r="M14" s="23"/>
      <c r="N14" s="8">
        <v>122.1</v>
      </c>
      <c r="O14" s="8">
        <v>142.80000000000001</v>
      </c>
      <c r="P14" s="8">
        <v>66</v>
      </c>
      <c r="Q14" s="8">
        <v>53.2</v>
      </c>
      <c r="R14" s="8">
        <v>66.900000000000006</v>
      </c>
      <c r="S14" s="8">
        <v>60</v>
      </c>
      <c r="T14" s="8">
        <v>42.6</v>
      </c>
      <c r="U14" s="8">
        <v>90.6</v>
      </c>
      <c r="V14" s="21">
        <v>41.5</v>
      </c>
      <c r="W14" s="8">
        <v>42.6</v>
      </c>
      <c r="X14" s="8">
        <v>42.6</v>
      </c>
      <c r="Y14" s="8">
        <v>80.8</v>
      </c>
      <c r="Z14" s="8">
        <v>57.9</v>
      </c>
      <c r="AA14" s="8">
        <v>32.1</v>
      </c>
      <c r="AB14" s="8">
        <v>42.6</v>
      </c>
      <c r="AC14" s="8">
        <v>147</v>
      </c>
      <c r="AD14" s="8">
        <v>179.3</v>
      </c>
      <c r="AE14" s="8">
        <v>117.1</v>
      </c>
      <c r="AF14" s="8">
        <v>42.6</v>
      </c>
      <c r="AG14" s="8">
        <v>42.6</v>
      </c>
      <c r="AH14" s="8">
        <v>42.6</v>
      </c>
      <c r="AI14" s="8">
        <v>85.2</v>
      </c>
      <c r="AJ14" s="8">
        <v>42.6</v>
      </c>
      <c r="AK14" s="8">
        <v>130.9</v>
      </c>
      <c r="AL14" s="21">
        <v>42.6</v>
      </c>
      <c r="AM14" s="8">
        <v>56.3</v>
      </c>
      <c r="AN14" s="8">
        <v>42.6</v>
      </c>
      <c r="AO14" s="8">
        <v>101.2</v>
      </c>
      <c r="AP14" s="8">
        <v>72</v>
      </c>
      <c r="AQ14" s="8">
        <v>68</v>
      </c>
      <c r="AR14" s="8">
        <f>76*2</f>
        <v>152</v>
      </c>
      <c r="AS14" s="8">
        <v>32.1</v>
      </c>
      <c r="AT14" s="8">
        <v>54.5</v>
      </c>
      <c r="AU14" s="8">
        <v>86.4</v>
      </c>
      <c r="AV14" s="8">
        <v>42.6</v>
      </c>
      <c r="AW14" s="8">
        <v>42.6</v>
      </c>
      <c r="AX14" s="8">
        <v>42.6</v>
      </c>
      <c r="AY14" s="8">
        <v>32.1</v>
      </c>
      <c r="AZ14" s="8">
        <v>107.9</v>
      </c>
      <c r="BA14" s="8">
        <v>42.6</v>
      </c>
      <c r="BB14" s="8">
        <v>32.1</v>
      </c>
      <c r="BC14" s="8">
        <v>42.6</v>
      </c>
      <c r="BD14" s="8">
        <v>42.6</v>
      </c>
      <c r="BE14" s="21">
        <v>43.2</v>
      </c>
      <c r="BF14" s="8">
        <v>131.4</v>
      </c>
      <c r="BG14" s="8">
        <v>85.2</v>
      </c>
      <c r="BH14" s="8">
        <v>57.8</v>
      </c>
      <c r="BI14" s="8">
        <v>53.3</v>
      </c>
      <c r="BJ14" s="8">
        <v>88.4</v>
      </c>
      <c r="BK14" s="8">
        <v>32.799999999999997</v>
      </c>
      <c r="BL14" s="8">
        <v>39.299999999999997</v>
      </c>
      <c r="BM14" s="8">
        <v>42.8</v>
      </c>
      <c r="BN14" s="8">
        <v>56.9</v>
      </c>
      <c r="BO14" s="8">
        <v>32.799999999999997</v>
      </c>
      <c r="BP14" s="8">
        <v>42.6</v>
      </c>
      <c r="BQ14" s="8"/>
      <c r="BR14" s="8"/>
      <c r="BS14" s="8"/>
      <c r="BT14" s="8">
        <v>95.7</v>
      </c>
      <c r="BU14" s="8">
        <v>96.3</v>
      </c>
      <c r="BV14" s="8">
        <v>56.8</v>
      </c>
      <c r="BW14" s="8">
        <v>74.5</v>
      </c>
      <c r="BX14" s="8">
        <v>75.599999999999994</v>
      </c>
      <c r="BY14" s="8">
        <v>124.8</v>
      </c>
      <c r="BZ14" s="8">
        <v>71.599999999999994</v>
      </c>
      <c r="CA14" s="8">
        <v>42.6</v>
      </c>
      <c r="CB14" s="8">
        <v>42.6</v>
      </c>
      <c r="CC14" s="8">
        <v>71.2</v>
      </c>
      <c r="CD14" s="8">
        <v>108.4</v>
      </c>
      <c r="CE14" s="8">
        <v>42.7</v>
      </c>
      <c r="CF14" s="8"/>
      <c r="CG14" s="8">
        <v>90.9</v>
      </c>
      <c r="CH14" s="8">
        <v>90.6</v>
      </c>
      <c r="CI14" s="8">
        <v>40.4</v>
      </c>
      <c r="CJ14" s="8">
        <v>85.5</v>
      </c>
      <c r="CK14" s="8"/>
      <c r="CL14" s="8">
        <v>42.6</v>
      </c>
      <c r="CM14" s="8">
        <v>133.19999999999999</v>
      </c>
      <c r="CN14" s="8">
        <v>53.6</v>
      </c>
      <c r="CO14" s="8">
        <v>42.6</v>
      </c>
      <c r="CP14" s="8">
        <v>42.6</v>
      </c>
      <c r="CQ14" s="8">
        <v>42.6</v>
      </c>
      <c r="CR14" s="8">
        <v>74.599999999999994</v>
      </c>
      <c r="CS14" s="8">
        <v>79</v>
      </c>
      <c r="CT14" s="8">
        <v>56</v>
      </c>
      <c r="CU14" s="8">
        <v>74.5</v>
      </c>
      <c r="CV14" s="21">
        <v>42.7</v>
      </c>
      <c r="CW14" s="8">
        <v>75.599999999999994</v>
      </c>
      <c r="CX14" s="16">
        <v>42.6</v>
      </c>
      <c r="CY14" s="8">
        <v>75.599999999999994</v>
      </c>
      <c r="CZ14" s="8">
        <v>75.599999999999994</v>
      </c>
      <c r="DA14" s="8">
        <v>42.6</v>
      </c>
      <c r="DB14" s="8">
        <v>32.6</v>
      </c>
      <c r="DC14" s="8">
        <v>78.599999999999994</v>
      </c>
      <c r="DD14" s="8">
        <v>77.2</v>
      </c>
      <c r="DE14" s="8">
        <v>75.599999999999994</v>
      </c>
      <c r="DF14" s="8">
        <v>53.3</v>
      </c>
      <c r="DG14" s="8">
        <v>165.1</v>
      </c>
      <c r="DH14" s="8">
        <v>47.8</v>
      </c>
      <c r="DI14" s="8">
        <v>42.6</v>
      </c>
      <c r="DJ14" s="8">
        <v>75.599999999999994</v>
      </c>
      <c r="DK14" s="8">
        <v>245.1</v>
      </c>
      <c r="DL14" s="8">
        <v>54</v>
      </c>
      <c r="DM14" s="8">
        <v>53.6</v>
      </c>
      <c r="DN14" s="8">
        <v>53.6</v>
      </c>
      <c r="DO14" s="8">
        <v>86.2</v>
      </c>
      <c r="DP14" s="8">
        <v>42.6</v>
      </c>
      <c r="DQ14" s="8">
        <v>72.7</v>
      </c>
      <c r="DR14" s="8">
        <v>42.7</v>
      </c>
      <c r="DS14" s="8">
        <v>33</v>
      </c>
      <c r="DT14" s="8">
        <v>95</v>
      </c>
      <c r="DU14" s="8">
        <v>42.8</v>
      </c>
      <c r="DV14" s="8">
        <v>71.2</v>
      </c>
      <c r="DW14" s="8">
        <v>100.5</v>
      </c>
      <c r="DX14" s="8">
        <v>42.6</v>
      </c>
      <c r="DY14" s="8">
        <v>53.2</v>
      </c>
      <c r="DZ14" s="8">
        <v>53.2</v>
      </c>
      <c r="EA14" s="8">
        <v>74.5</v>
      </c>
      <c r="EB14" s="8">
        <v>66.8</v>
      </c>
      <c r="EC14" s="8">
        <v>74.5</v>
      </c>
      <c r="ED14" s="8">
        <v>85.2</v>
      </c>
      <c r="EE14" s="8">
        <v>32.1</v>
      </c>
      <c r="EF14" s="8">
        <v>74.5</v>
      </c>
      <c r="EG14" s="8">
        <v>75.599999999999994</v>
      </c>
      <c r="EH14" s="8">
        <v>85.6</v>
      </c>
      <c r="EI14" s="21">
        <v>32.1</v>
      </c>
      <c r="EJ14" s="8">
        <v>74.5</v>
      </c>
      <c r="EK14" s="21">
        <v>42.6</v>
      </c>
      <c r="EL14" s="8">
        <v>74.5</v>
      </c>
      <c r="EM14" s="8">
        <v>53.2</v>
      </c>
      <c r="EN14" s="8">
        <v>85.2</v>
      </c>
      <c r="EO14" s="8">
        <v>42.6</v>
      </c>
      <c r="EP14" s="8">
        <v>132.19999999999999</v>
      </c>
      <c r="EQ14" s="8">
        <v>127.8</v>
      </c>
      <c r="ER14" s="8">
        <v>85.2</v>
      </c>
      <c r="ES14" s="8">
        <v>74.5</v>
      </c>
      <c r="ET14" s="8">
        <v>42.6</v>
      </c>
      <c r="EU14" s="8">
        <v>86.9</v>
      </c>
      <c r="EV14" s="8">
        <v>42.6</v>
      </c>
      <c r="EW14" s="8">
        <v>73.3</v>
      </c>
      <c r="EX14" s="8">
        <v>42.6</v>
      </c>
      <c r="EY14" s="8">
        <v>32.1</v>
      </c>
      <c r="EZ14" s="8">
        <v>47.8</v>
      </c>
      <c r="FA14" s="8">
        <v>42.8</v>
      </c>
      <c r="FB14" s="8">
        <v>32.1</v>
      </c>
      <c r="FC14" s="8">
        <v>79.3</v>
      </c>
      <c r="FD14" s="8">
        <v>79.400000000000006</v>
      </c>
      <c r="FE14" s="8">
        <v>0</v>
      </c>
      <c r="FF14" s="8">
        <v>113.4</v>
      </c>
      <c r="FG14" s="8">
        <v>53.6</v>
      </c>
      <c r="FH14" s="8">
        <v>75.599999999999994</v>
      </c>
      <c r="FI14" s="8">
        <v>53.6</v>
      </c>
      <c r="FJ14" s="8">
        <v>42.6</v>
      </c>
      <c r="FK14" s="8">
        <v>163.9</v>
      </c>
      <c r="FL14" s="8"/>
    </row>
    <row r="15" spans="1:168" ht="31.5">
      <c r="A15" s="4" t="s">
        <v>8</v>
      </c>
      <c r="B15" s="3"/>
      <c r="C15" s="11"/>
      <c r="D15" s="8"/>
      <c r="E15" s="8"/>
      <c r="F15" s="8"/>
      <c r="G15" s="8"/>
      <c r="H15" s="8"/>
      <c r="I15" s="8"/>
      <c r="J15" s="8"/>
      <c r="K15" s="8"/>
      <c r="L15" s="8"/>
      <c r="M15" s="23"/>
      <c r="N15" s="8"/>
      <c r="O15" s="8"/>
      <c r="P15" s="8"/>
      <c r="Q15" s="8"/>
      <c r="R15" s="8"/>
      <c r="S15" s="8"/>
      <c r="T15" s="8"/>
      <c r="U15" s="8"/>
      <c r="V15" s="21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21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21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21"/>
      <c r="CW15" s="8"/>
      <c r="CX15" s="16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21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</row>
    <row r="16" spans="1:168" ht="15.75">
      <c r="A16" s="38" t="s">
        <v>9</v>
      </c>
      <c r="B16" s="3" t="s">
        <v>7</v>
      </c>
      <c r="C16" s="11">
        <f t="shared" ref="C16:C37" si="1">SUM(D16:FK16)</f>
        <v>6</v>
      </c>
      <c r="D16" s="8"/>
      <c r="E16" s="8"/>
      <c r="F16" s="8"/>
      <c r="G16" s="8"/>
      <c r="H16" s="8"/>
      <c r="I16" s="8"/>
      <c r="J16" s="8"/>
      <c r="K16" s="8">
        <v>1</v>
      </c>
      <c r="L16" s="8"/>
      <c r="M16" s="23"/>
      <c r="N16" s="8"/>
      <c r="O16" s="8"/>
      <c r="P16" s="8"/>
      <c r="Q16" s="8"/>
      <c r="R16" s="8"/>
      <c r="S16" s="8"/>
      <c r="T16" s="8"/>
      <c r="U16" s="8"/>
      <c r="V16" s="21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>
        <v>1</v>
      </c>
      <c r="AH16" s="8"/>
      <c r="AI16" s="8"/>
      <c r="AJ16" s="8"/>
      <c r="AK16" s="8"/>
      <c r="AL16" s="21"/>
      <c r="AM16" s="8"/>
      <c r="AN16" s="8"/>
      <c r="AO16" s="8"/>
      <c r="AP16" s="8"/>
      <c r="AQ16" s="8">
        <v>1</v>
      </c>
      <c r="AR16" s="8"/>
      <c r="AS16" s="8"/>
      <c r="AT16" s="8"/>
      <c r="AU16" s="8"/>
      <c r="AV16" s="8"/>
      <c r="AW16" s="8"/>
      <c r="AX16" s="8">
        <v>1</v>
      </c>
      <c r="AY16" s="8"/>
      <c r="AZ16" s="8"/>
      <c r="BA16" s="8"/>
      <c r="BB16" s="8"/>
      <c r="BC16" s="8"/>
      <c r="BD16" s="8"/>
      <c r="BE16" s="21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21"/>
      <c r="CW16" s="8"/>
      <c r="CX16" s="16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21"/>
      <c r="EJ16" s="8">
        <v>1</v>
      </c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>
        <v>1</v>
      </c>
      <c r="FH16" s="8"/>
      <c r="FI16" s="8"/>
      <c r="FJ16" s="8"/>
      <c r="FK16" s="8"/>
      <c r="FL16" s="8"/>
    </row>
    <row r="17" spans="1:168" ht="31.5" customHeight="1">
      <c r="A17" s="39"/>
      <c r="B17" s="3" t="s">
        <v>4</v>
      </c>
      <c r="C17" s="13">
        <f t="shared" si="1"/>
        <v>1680.7</v>
      </c>
      <c r="D17" s="8"/>
      <c r="E17" s="8"/>
      <c r="F17" s="8"/>
      <c r="G17" s="8"/>
      <c r="H17" s="8"/>
      <c r="I17" s="8"/>
      <c r="J17" s="8"/>
      <c r="K17" s="8">
        <v>100</v>
      </c>
      <c r="L17" s="8"/>
      <c r="M17" s="23"/>
      <c r="N17" s="8"/>
      <c r="O17" s="8"/>
      <c r="P17" s="8"/>
      <c r="Q17" s="8"/>
      <c r="R17" s="8"/>
      <c r="S17" s="8"/>
      <c r="T17" s="8"/>
      <c r="U17" s="8"/>
      <c r="V17" s="21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>
        <v>27</v>
      </c>
      <c r="AH17" s="8"/>
      <c r="AI17" s="8"/>
      <c r="AJ17" s="8"/>
      <c r="AK17" s="8"/>
      <c r="AL17" s="21"/>
      <c r="AM17" s="8"/>
      <c r="AN17" s="8"/>
      <c r="AO17" s="8"/>
      <c r="AP17" s="8"/>
      <c r="AQ17" s="8">
        <v>446.5</v>
      </c>
      <c r="AR17" s="8"/>
      <c r="AS17" s="8"/>
      <c r="AT17" s="8"/>
      <c r="AU17" s="8"/>
      <c r="AV17" s="8"/>
      <c r="AW17" s="8"/>
      <c r="AX17" s="8">
        <v>7.2</v>
      </c>
      <c r="AY17" s="8"/>
      <c r="AZ17" s="8"/>
      <c r="BA17" s="8"/>
      <c r="BB17" s="8"/>
      <c r="BC17" s="8"/>
      <c r="BD17" s="8"/>
      <c r="BE17" s="21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21"/>
      <c r="CW17" s="8"/>
      <c r="CX17" s="16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21"/>
      <c r="EJ17" s="8">
        <v>600</v>
      </c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>
        <v>500</v>
      </c>
      <c r="FH17" s="8"/>
      <c r="FI17" s="8"/>
      <c r="FJ17" s="8"/>
      <c r="FK17" s="8"/>
      <c r="FL17" s="8"/>
    </row>
    <row r="18" spans="1:168" ht="15.75">
      <c r="A18" s="38" t="s">
        <v>10</v>
      </c>
      <c r="B18" s="3" t="s">
        <v>7</v>
      </c>
      <c r="C18" s="11">
        <f t="shared" si="1"/>
        <v>2</v>
      </c>
      <c r="D18" s="8"/>
      <c r="E18" s="8"/>
      <c r="F18" s="8"/>
      <c r="G18" s="8"/>
      <c r="H18" s="8"/>
      <c r="I18" s="8"/>
      <c r="J18" s="8"/>
      <c r="K18" s="8"/>
      <c r="L18" s="8"/>
      <c r="M18" s="23"/>
      <c r="N18" s="8"/>
      <c r="O18" s="8"/>
      <c r="P18" s="8"/>
      <c r="Q18" s="8"/>
      <c r="R18" s="8"/>
      <c r="S18" s="8"/>
      <c r="T18" s="8"/>
      <c r="U18" s="8"/>
      <c r="V18" s="21"/>
      <c r="W18" s="8"/>
      <c r="X18" s="8"/>
      <c r="Y18" s="8"/>
      <c r="Z18" s="8"/>
      <c r="AA18" s="8"/>
      <c r="AB18" s="8"/>
      <c r="AC18" s="8"/>
      <c r="AD18" s="8">
        <v>1</v>
      </c>
      <c r="AE18" s="8"/>
      <c r="AF18" s="8"/>
      <c r="AG18" s="8"/>
      <c r="AH18" s="8"/>
      <c r="AI18" s="8"/>
      <c r="AJ18" s="8"/>
      <c r="AK18" s="8"/>
      <c r="AL18" s="21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21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21"/>
      <c r="CW18" s="8"/>
      <c r="CX18" s="16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21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>
        <v>1</v>
      </c>
      <c r="FH18" s="8"/>
      <c r="FI18" s="8"/>
      <c r="FJ18" s="8"/>
      <c r="FK18" s="8"/>
      <c r="FL18" s="8"/>
    </row>
    <row r="19" spans="1:168" ht="31.5">
      <c r="A19" s="39"/>
      <c r="B19" s="3" t="s">
        <v>4</v>
      </c>
      <c r="C19" s="13">
        <f t="shared" si="1"/>
        <v>710</v>
      </c>
      <c r="D19" s="8"/>
      <c r="E19" s="8"/>
      <c r="F19" s="8"/>
      <c r="G19" s="8"/>
      <c r="H19" s="8"/>
      <c r="I19" s="8"/>
      <c r="J19" s="8"/>
      <c r="K19" s="8"/>
      <c r="L19" s="8"/>
      <c r="M19" s="23"/>
      <c r="N19" s="8"/>
      <c r="O19" s="8"/>
      <c r="P19" s="8"/>
      <c r="Q19" s="8"/>
      <c r="R19" s="8"/>
      <c r="S19" s="8"/>
      <c r="T19" s="8"/>
      <c r="U19" s="8"/>
      <c r="V19" s="21"/>
      <c r="W19" s="8"/>
      <c r="X19" s="8"/>
      <c r="Y19" s="8"/>
      <c r="Z19" s="8"/>
      <c r="AA19" s="8"/>
      <c r="AB19" s="8"/>
      <c r="AC19" s="8"/>
      <c r="AD19" s="8">
        <v>210</v>
      </c>
      <c r="AE19" s="8"/>
      <c r="AF19" s="8"/>
      <c r="AG19" s="8"/>
      <c r="AH19" s="8"/>
      <c r="AI19" s="8"/>
      <c r="AJ19" s="8"/>
      <c r="AK19" s="8"/>
      <c r="AL19" s="21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21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21"/>
      <c r="CW19" s="8"/>
      <c r="CX19" s="16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21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>
        <v>500</v>
      </c>
      <c r="FH19" s="8"/>
      <c r="FI19" s="8"/>
      <c r="FJ19" s="8"/>
      <c r="FK19" s="8"/>
      <c r="FL19" s="8"/>
    </row>
    <row r="20" spans="1:168" ht="15.75">
      <c r="A20" s="38" t="s">
        <v>11</v>
      </c>
      <c r="B20" s="3" t="s">
        <v>7</v>
      </c>
      <c r="C20" s="11">
        <f t="shared" si="1"/>
        <v>9</v>
      </c>
      <c r="D20" s="8"/>
      <c r="E20" s="8"/>
      <c r="F20" s="8"/>
      <c r="G20" s="8"/>
      <c r="H20" s="8"/>
      <c r="I20" s="8"/>
      <c r="J20" s="8"/>
      <c r="K20" s="8"/>
      <c r="L20" s="8"/>
      <c r="M20" s="23"/>
      <c r="N20" s="8"/>
      <c r="O20" s="8"/>
      <c r="P20" s="8"/>
      <c r="Q20" s="8"/>
      <c r="R20" s="8"/>
      <c r="S20" s="8">
        <v>1</v>
      </c>
      <c r="T20" s="8"/>
      <c r="U20" s="8"/>
      <c r="V20" s="21"/>
      <c r="W20" s="8"/>
      <c r="X20" s="8"/>
      <c r="Y20" s="8"/>
      <c r="Z20" s="8"/>
      <c r="AA20" s="8"/>
      <c r="AB20" s="8"/>
      <c r="AC20" s="8"/>
      <c r="AD20" s="8">
        <v>1</v>
      </c>
      <c r="AE20" s="8"/>
      <c r="AF20" s="8"/>
      <c r="AG20" s="8">
        <v>1</v>
      </c>
      <c r="AH20" s="8"/>
      <c r="AI20" s="8"/>
      <c r="AJ20" s="8"/>
      <c r="AK20" s="8"/>
      <c r="AL20" s="21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>
        <v>2</v>
      </c>
      <c r="BA20" s="8"/>
      <c r="BB20" s="8">
        <v>1</v>
      </c>
      <c r="BC20" s="8"/>
      <c r="BD20" s="8"/>
      <c r="BE20" s="21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>
        <v>1</v>
      </c>
      <c r="CP20" s="8"/>
      <c r="CQ20" s="8"/>
      <c r="CR20" s="8"/>
      <c r="CS20" s="8"/>
      <c r="CT20" s="8"/>
      <c r="CU20" s="8"/>
      <c r="CV20" s="21"/>
      <c r="CW20" s="8"/>
      <c r="CX20" s="16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21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>
        <v>1</v>
      </c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>
        <v>1</v>
      </c>
      <c r="FH20" s="8"/>
      <c r="FI20" s="8"/>
      <c r="FJ20" s="8"/>
      <c r="FK20" s="8"/>
      <c r="FL20" s="8"/>
    </row>
    <row r="21" spans="1:168" ht="31.5">
      <c r="A21" s="39"/>
      <c r="B21" s="3" t="s">
        <v>4</v>
      </c>
      <c r="C21" s="13">
        <f t="shared" si="1"/>
        <v>1962.1000000000001</v>
      </c>
      <c r="D21" s="8"/>
      <c r="E21" s="8"/>
      <c r="F21" s="8"/>
      <c r="G21" s="8"/>
      <c r="H21" s="8"/>
      <c r="I21" s="8"/>
      <c r="J21" s="8"/>
      <c r="K21" s="8"/>
      <c r="L21" s="8"/>
      <c r="M21" s="23"/>
      <c r="N21" s="8"/>
      <c r="O21" s="8"/>
      <c r="P21" s="8"/>
      <c r="Q21" s="8"/>
      <c r="R21" s="8"/>
      <c r="S21" s="8">
        <v>60</v>
      </c>
      <c r="T21" s="8"/>
      <c r="U21" s="8"/>
      <c r="V21" s="21"/>
      <c r="W21" s="8"/>
      <c r="X21" s="8"/>
      <c r="Y21" s="8"/>
      <c r="Z21" s="8"/>
      <c r="AA21" s="8"/>
      <c r="AB21" s="8"/>
      <c r="AC21" s="8"/>
      <c r="AD21" s="8">
        <v>150</v>
      </c>
      <c r="AE21" s="8"/>
      <c r="AF21" s="8"/>
      <c r="AG21" s="8">
        <v>29.3</v>
      </c>
      <c r="AH21" s="8"/>
      <c r="AI21" s="8"/>
      <c r="AJ21" s="8"/>
      <c r="AK21" s="8"/>
      <c r="AL21" s="21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>
        <v>1127.9000000000001</v>
      </c>
      <c r="BA21" s="8"/>
      <c r="BB21" s="8">
        <v>25</v>
      </c>
      <c r="BC21" s="8"/>
      <c r="BD21" s="8"/>
      <c r="BE21" s="21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>
        <v>42.9</v>
      </c>
      <c r="CP21" s="8"/>
      <c r="CQ21" s="8"/>
      <c r="CR21" s="8"/>
      <c r="CS21" s="8"/>
      <c r="CT21" s="8"/>
      <c r="CU21" s="8"/>
      <c r="CV21" s="21"/>
      <c r="CW21" s="8"/>
      <c r="CX21" s="16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21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>
        <v>27</v>
      </c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>
        <v>500</v>
      </c>
      <c r="FH21" s="8"/>
      <c r="FI21" s="8"/>
      <c r="FJ21" s="8"/>
      <c r="FK21" s="8"/>
      <c r="FL21" s="8"/>
    </row>
    <row r="22" spans="1:168" ht="15.75">
      <c r="A22" s="40" t="s">
        <v>31</v>
      </c>
      <c r="B22" s="3" t="s">
        <v>7</v>
      </c>
      <c r="C22" s="11">
        <f t="shared" si="1"/>
        <v>6</v>
      </c>
      <c r="D22" s="8"/>
      <c r="E22" s="8"/>
      <c r="F22" s="8"/>
      <c r="G22" s="8"/>
      <c r="H22" s="8"/>
      <c r="I22" s="8"/>
      <c r="J22" s="8"/>
      <c r="K22" s="8"/>
      <c r="L22" s="8"/>
      <c r="M22" s="23"/>
      <c r="N22" s="8"/>
      <c r="O22" s="8"/>
      <c r="P22" s="8"/>
      <c r="Q22" s="8"/>
      <c r="R22" s="8">
        <v>1</v>
      </c>
      <c r="S22" s="8"/>
      <c r="T22" s="8"/>
      <c r="U22" s="8"/>
      <c r="V22" s="21"/>
      <c r="W22" s="8"/>
      <c r="X22" s="8"/>
      <c r="Y22" s="8"/>
      <c r="Z22" s="8"/>
      <c r="AA22" s="8"/>
      <c r="AB22" s="8"/>
      <c r="AC22" s="8"/>
      <c r="AD22" s="8">
        <v>1</v>
      </c>
      <c r="AE22" s="8"/>
      <c r="AF22" s="8"/>
      <c r="AG22" s="8"/>
      <c r="AH22" s="8"/>
      <c r="AI22" s="8"/>
      <c r="AJ22" s="8"/>
      <c r="AK22" s="8"/>
      <c r="AL22" s="21"/>
      <c r="AM22" s="8"/>
      <c r="AN22" s="8"/>
      <c r="AO22" s="8"/>
      <c r="AP22" s="8"/>
      <c r="AQ22" s="8">
        <v>1</v>
      </c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21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>
        <v>1</v>
      </c>
      <c r="CP22" s="8"/>
      <c r="CQ22" s="8"/>
      <c r="CR22" s="8"/>
      <c r="CS22" s="8"/>
      <c r="CT22" s="8"/>
      <c r="CU22" s="8"/>
      <c r="CV22" s="21"/>
      <c r="CW22" s="8"/>
      <c r="CX22" s="16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21"/>
      <c r="EJ22" s="8"/>
      <c r="EK22" s="8">
        <v>1</v>
      </c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>
        <v>1</v>
      </c>
      <c r="FH22" s="8"/>
      <c r="FI22" s="8"/>
      <c r="FJ22" s="8"/>
      <c r="FK22" s="8"/>
      <c r="FL22" s="8"/>
    </row>
    <row r="23" spans="1:168" ht="31.5">
      <c r="A23" s="41"/>
      <c r="B23" s="3" t="s">
        <v>4</v>
      </c>
      <c r="C23" s="13">
        <f t="shared" si="1"/>
        <v>1255.5999999999999</v>
      </c>
      <c r="D23" s="8"/>
      <c r="E23" s="8"/>
      <c r="F23" s="8"/>
      <c r="G23" s="8"/>
      <c r="H23" s="8"/>
      <c r="I23" s="8"/>
      <c r="J23" s="8"/>
      <c r="K23" s="8"/>
      <c r="L23" s="8"/>
      <c r="M23" s="23"/>
      <c r="N23" s="8"/>
      <c r="O23" s="8"/>
      <c r="P23" s="8"/>
      <c r="Q23" s="8"/>
      <c r="R23" s="8">
        <v>55</v>
      </c>
      <c r="S23" s="8"/>
      <c r="T23" s="8"/>
      <c r="U23" s="8"/>
      <c r="V23" s="21"/>
      <c r="W23" s="8"/>
      <c r="X23" s="8"/>
      <c r="Y23" s="8"/>
      <c r="Z23" s="8"/>
      <c r="AA23" s="8"/>
      <c r="AB23" s="8"/>
      <c r="AC23" s="8"/>
      <c r="AD23" s="8">
        <f>50+14</f>
        <v>64</v>
      </c>
      <c r="AE23" s="8"/>
      <c r="AF23" s="8"/>
      <c r="AG23" s="8"/>
      <c r="AH23" s="8"/>
      <c r="AI23" s="8"/>
      <c r="AJ23" s="8"/>
      <c r="AK23" s="8"/>
      <c r="AL23" s="21"/>
      <c r="AM23" s="8"/>
      <c r="AN23" s="8"/>
      <c r="AO23" s="8"/>
      <c r="AP23" s="8"/>
      <c r="AQ23" s="8">
        <v>797.1</v>
      </c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21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>
        <v>12</v>
      </c>
      <c r="CP23" s="8"/>
      <c r="CQ23" s="8"/>
      <c r="CR23" s="8"/>
      <c r="CS23" s="8"/>
      <c r="CT23" s="8"/>
      <c r="CU23" s="8"/>
      <c r="CV23" s="21"/>
      <c r="CW23" s="8"/>
      <c r="CX23" s="16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21"/>
      <c r="EJ23" s="8"/>
      <c r="EK23" s="8">
        <v>27.5</v>
      </c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>
        <v>300</v>
      </c>
      <c r="FH23" s="8"/>
      <c r="FI23" s="8"/>
      <c r="FJ23" s="8"/>
      <c r="FK23" s="8"/>
      <c r="FL23" s="8"/>
    </row>
    <row r="24" spans="1:168" ht="15.75">
      <c r="A24" s="40" t="s">
        <v>37</v>
      </c>
      <c r="B24" s="3" t="s">
        <v>7</v>
      </c>
      <c r="C24" s="11">
        <f t="shared" si="1"/>
        <v>1</v>
      </c>
      <c r="D24" s="8"/>
      <c r="E24" s="8"/>
      <c r="F24" s="8"/>
      <c r="G24" s="8"/>
      <c r="H24" s="8"/>
      <c r="I24" s="8"/>
      <c r="J24" s="8"/>
      <c r="K24" s="8"/>
      <c r="L24" s="8"/>
      <c r="M24" s="23"/>
      <c r="N24" s="8"/>
      <c r="O24" s="8"/>
      <c r="P24" s="8"/>
      <c r="Q24" s="8"/>
      <c r="R24" s="8"/>
      <c r="S24" s="8"/>
      <c r="T24" s="8"/>
      <c r="U24" s="8"/>
      <c r="V24" s="21"/>
      <c r="W24" s="8"/>
      <c r="X24" s="8"/>
      <c r="Y24" s="8"/>
      <c r="Z24" s="8"/>
      <c r="AA24" s="8"/>
      <c r="AB24" s="8"/>
      <c r="AC24" s="8"/>
      <c r="AD24" s="8"/>
      <c r="AE24" s="8"/>
      <c r="AF24" s="8">
        <v>1</v>
      </c>
      <c r="AG24" s="8"/>
      <c r="AH24" s="8"/>
      <c r="AI24" s="8"/>
      <c r="AJ24" s="8"/>
      <c r="AK24" s="8"/>
      <c r="AL24" s="21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21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21"/>
      <c r="CW24" s="8"/>
      <c r="CX24" s="16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21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</row>
    <row r="25" spans="1:168" ht="32.25" customHeight="1">
      <c r="A25" s="41"/>
      <c r="B25" s="3" t="s">
        <v>4</v>
      </c>
      <c r="C25" s="13">
        <f t="shared" si="1"/>
        <v>24.4</v>
      </c>
      <c r="D25" s="8"/>
      <c r="E25" s="8"/>
      <c r="F25" s="8"/>
      <c r="G25" s="8"/>
      <c r="H25" s="8"/>
      <c r="I25" s="8"/>
      <c r="J25" s="8"/>
      <c r="K25" s="8"/>
      <c r="L25" s="8"/>
      <c r="M25" s="23"/>
      <c r="N25" s="8"/>
      <c r="O25" s="8"/>
      <c r="P25" s="8"/>
      <c r="Q25" s="8"/>
      <c r="R25" s="8"/>
      <c r="S25" s="8"/>
      <c r="T25" s="8"/>
      <c r="U25" s="8"/>
      <c r="V25" s="21"/>
      <c r="W25" s="8"/>
      <c r="X25" s="8"/>
      <c r="Y25" s="8"/>
      <c r="Z25" s="8"/>
      <c r="AA25" s="8"/>
      <c r="AB25" s="8"/>
      <c r="AC25" s="8"/>
      <c r="AD25" s="8"/>
      <c r="AE25" s="8"/>
      <c r="AF25" s="8">
        <v>24.4</v>
      </c>
      <c r="AG25" s="8"/>
      <c r="AH25" s="8"/>
      <c r="AI25" s="8"/>
      <c r="AJ25" s="8"/>
      <c r="AK25" s="8"/>
      <c r="AL25" s="21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21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21"/>
      <c r="CW25" s="8"/>
      <c r="CX25" s="16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21"/>
      <c r="EJ25" s="8"/>
      <c r="EK25" s="8"/>
      <c r="EL25" s="8"/>
      <c r="EM25" s="8"/>
      <c r="EN25" s="8"/>
      <c r="EO25" s="8"/>
      <c r="EP25" s="1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</row>
    <row r="26" spans="1:168" ht="31.5">
      <c r="A26" s="27" t="s">
        <v>12</v>
      </c>
      <c r="B26" s="3" t="s">
        <v>4</v>
      </c>
      <c r="C26" s="13">
        <f>SUM(D26:FK26)-3000</f>
        <v>1410.8999999999996</v>
      </c>
      <c r="D26" s="8"/>
      <c r="E26" s="8"/>
      <c r="F26" s="8">
        <v>99</v>
      </c>
      <c r="G26" s="8"/>
      <c r="H26" s="8">
        <v>15</v>
      </c>
      <c r="I26" s="8"/>
      <c r="J26" s="8">
        <v>18</v>
      </c>
      <c r="K26" s="8">
        <v>100</v>
      </c>
      <c r="L26" s="8"/>
      <c r="M26" s="23"/>
      <c r="N26" s="8"/>
      <c r="O26" s="8"/>
      <c r="P26" s="8">
        <v>72</v>
      </c>
      <c r="Q26" s="8"/>
      <c r="R26" s="16"/>
      <c r="S26" s="8"/>
      <c r="T26" s="8"/>
      <c r="U26" s="8"/>
      <c r="V26" s="21">
        <v>50</v>
      </c>
      <c r="W26" s="8"/>
      <c r="X26" s="8"/>
      <c r="Y26" s="8"/>
      <c r="Z26" s="8">
        <v>70</v>
      </c>
      <c r="AA26" s="8"/>
      <c r="AB26" s="8"/>
      <c r="AC26" s="8"/>
      <c r="AD26" s="8">
        <v>200</v>
      </c>
      <c r="AE26" s="8">
        <v>20</v>
      </c>
      <c r="AF26" s="8"/>
      <c r="AG26" s="8">
        <v>40</v>
      </c>
      <c r="AH26" s="8"/>
      <c r="AI26" s="8"/>
      <c r="AJ26" s="8"/>
      <c r="AK26" s="8"/>
      <c r="AL26" s="21">
        <v>250</v>
      </c>
      <c r="AM26" s="8"/>
      <c r="AN26" s="8">
        <v>25</v>
      </c>
      <c r="AO26" s="8">
        <v>10</v>
      </c>
      <c r="AP26" s="8">
        <v>100</v>
      </c>
      <c r="AQ26" s="8"/>
      <c r="AR26" s="8"/>
      <c r="AS26" s="8">
        <v>9</v>
      </c>
      <c r="AT26" s="8"/>
      <c r="AU26" s="8">
        <v>300</v>
      </c>
      <c r="AV26" s="8"/>
      <c r="AW26" s="8"/>
      <c r="AX26" s="8">
        <v>40</v>
      </c>
      <c r="AY26" s="8"/>
      <c r="AZ26" s="8">
        <v>93</v>
      </c>
      <c r="BA26" s="8"/>
      <c r="BB26" s="8">
        <v>200</v>
      </c>
      <c r="BC26" s="8">
        <v>50</v>
      </c>
      <c r="BD26" s="8"/>
      <c r="BE26" s="21"/>
      <c r="BF26" s="8"/>
      <c r="BG26" s="8"/>
      <c r="BH26" s="8"/>
      <c r="BI26" s="8"/>
      <c r="BJ26" s="8">
        <v>50</v>
      </c>
      <c r="BK26" s="8"/>
      <c r="BL26" s="8">
        <v>20</v>
      </c>
      <c r="BM26" s="14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>
        <v>40</v>
      </c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>
        <v>4</v>
      </c>
      <c r="CP26" s="8">
        <v>3</v>
      </c>
      <c r="CQ26" s="8"/>
      <c r="CR26" s="8"/>
      <c r="CS26" s="8"/>
      <c r="CT26" s="8"/>
      <c r="CU26" s="8"/>
      <c r="CV26" s="21">
        <v>23</v>
      </c>
      <c r="CW26" s="8">
        <v>1</v>
      </c>
      <c r="CX26" s="16"/>
      <c r="CY26" s="8"/>
      <c r="CZ26" s="8"/>
      <c r="DA26" s="8"/>
      <c r="DB26" s="8"/>
      <c r="DC26" s="8"/>
      <c r="DD26" s="8"/>
      <c r="DE26" s="8"/>
      <c r="DF26" s="8"/>
      <c r="DG26" s="8">
        <v>100</v>
      </c>
      <c r="DH26" s="8"/>
      <c r="DI26" s="8"/>
      <c r="DJ26" s="8"/>
      <c r="DK26" s="8"/>
      <c r="DL26" s="8"/>
      <c r="DM26" s="8"/>
      <c r="DN26" s="8"/>
      <c r="DO26" s="8">
        <v>8</v>
      </c>
      <c r="DP26" s="8"/>
      <c r="DQ26" s="8"/>
      <c r="DR26" s="8"/>
      <c r="DS26" s="8"/>
      <c r="DT26" s="8"/>
      <c r="DU26" s="8"/>
      <c r="DV26" s="8"/>
      <c r="DW26" s="8"/>
      <c r="DX26" s="8">
        <v>20</v>
      </c>
      <c r="DY26" s="8"/>
      <c r="DZ26" s="8"/>
      <c r="EA26" s="8"/>
      <c r="EB26" s="8"/>
      <c r="EC26" s="8"/>
      <c r="ED26" s="8">
        <v>10</v>
      </c>
      <c r="EE26" s="8"/>
      <c r="EF26" s="8"/>
      <c r="EG26" s="8"/>
      <c r="EH26" s="8"/>
      <c r="EI26" s="21"/>
      <c r="EJ26" s="8"/>
      <c r="EK26" s="8"/>
      <c r="EL26" s="8"/>
      <c r="EM26" s="18"/>
      <c r="EN26" s="8"/>
      <c r="EO26" s="8"/>
      <c r="EP26" s="8"/>
      <c r="EQ26" s="8"/>
      <c r="ER26" s="8">
        <v>5</v>
      </c>
      <c r="ES26" s="8"/>
      <c r="ET26" s="8"/>
      <c r="EU26" s="8"/>
      <c r="EV26" s="8"/>
      <c r="EW26" s="8">
        <v>1060.4000000000001</v>
      </c>
      <c r="EX26" s="8">
        <v>30</v>
      </c>
      <c r="EY26" s="8"/>
      <c r="EZ26" s="8"/>
      <c r="FA26" s="8">
        <v>1120.5</v>
      </c>
      <c r="FB26" s="8"/>
      <c r="FC26" s="8">
        <v>25</v>
      </c>
      <c r="FD26" s="8"/>
      <c r="FE26" s="8">
        <v>20</v>
      </c>
      <c r="FF26" s="8"/>
      <c r="FG26" s="8">
        <v>100</v>
      </c>
      <c r="FH26" s="8"/>
      <c r="FI26" s="8">
        <v>10</v>
      </c>
      <c r="FJ26" s="8"/>
      <c r="FK26" s="8"/>
      <c r="FL26" s="8"/>
    </row>
    <row r="27" spans="1:168" ht="15.75">
      <c r="A27" s="37" t="s">
        <v>13</v>
      </c>
      <c r="B27" s="3" t="s">
        <v>17</v>
      </c>
      <c r="C27" s="11">
        <f t="shared" si="1"/>
        <v>13</v>
      </c>
      <c r="D27" s="8"/>
      <c r="E27" s="8">
        <v>1</v>
      </c>
      <c r="F27" s="8"/>
      <c r="G27" s="8">
        <v>1</v>
      </c>
      <c r="H27" s="8"/>
      <c r="I27" s="8"/>
      <c r="J27" s="8">
        <v>1</v>
      </c>
      <c r="K27" s="8"/>
      <c r="L27" s="8"/>
      <c r="M27" s="23"/>
      <c r="N27" s="8"/>
      <c r="O27" s="8"/>
      <c r="P27" s="8"/>
      <c r="Q27" s="8">
        <v>1</v>
      </c>
      <c r="R27" s="8"/>
      <c r="S27" s="8"/>
      <c r="T27" s="8"/>
      <c r="U27" s="8"/>
      <c r="V27" s="21"/>
      <c r="W27" s="8"/>
      <c r="X27" s="8"/>
      <c r="Y27" s="8"/>
      <c r="Z27" s="8">
        <v>0</v>
      </c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21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>
        <v>1</v>
      </c>
      <c r="AZ27" s="8"/>
      <c r="BA27" s="8"/>
      <c r="BB27" s="8"/>
      <c r="BC27" s="8"/>
      <c r="BD27" s="8"/>
      <c r="BE27" s="21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>
        <v>1</v>
      </c>
      <c r="CM27" s="8"/>
      <c r="CN27" s="8"/>
      <c r="CO27" s="8"/>
      <c r="CP27" s="8"/>
      <c r="CQ27" s="8"/>
      <c r="CR27" s="8"/>
      <c r="CS27" s="8">
        <v>2</v>
      </c>
      <c r="CT27" s="8"/>
      <c r="CU27" s="8"/>
      <c r="CV27" s="21"/>
      <c r="CW27" s="8"/>
      <c r="CX27" s="16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>
        <v>1</v>
      </c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21"/>
      <c r="EJ27" s="8"/>
      <c r="EK27" s="8"/>
      <c r="EL27" s="8"/>
      <c r="EM27" s="8">
        <v>1</v>
      </c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>
        <v>1</v>
      </c>
      <c r="FB27" s="8">
        <v>1</v>
      </c>
      <c r="FC27" s="8"/>
      <c r="FD27" s="8">
        <v>1</v>
      </c>
      <c r="FE27" s="8"/>
      <c r="FF27" s="8"/>
      <c r="FG27" s="8"/>
      <c r="FH27" s="8"/>
      <c r="FI27" s="8"/>
      <c r="FJ27" s="8"/>
      <c r="FK27" s="8"/>
      <c r="FL27" s="8"/>
    </row>
    <row r="28" spans="1:168" ht="32.25" customHeight="1">
      <c r="A28" s="37"/>
      <c r="B28" s="3" t="s">
        <v>4</v>
      </c>
      <c r="C28" s="13">
        <f>SUM(D28:FK28)</f>
        <v>51449.899999999994</v>
      </c>
      <c r="D28" s="8"/>
      <c r="E28" s="8">
        <v>65.8</v>
      </c>
      <c r="F28" s="8"/>
      <c r="G28" s="8">
        <v>837.2</v>
      </c>
      <c r="H28" s="8"/>
      <c r="I28" s="8"/>
      <c r="J28" s="8">
        <v>4.5</v>
      </c>
      <c r="K28" s="8"/>
      <c r="L28" s="8"/>
      <c r="M28" s="23">
        <v>30000</v>
      </c>
      <c r="N28" s="8"/>
      <c r="O28" s="8"/>
      <c r="P28" s="8"/>
      <c r="Q28" s="8">
        <v>1682.5</v>
      </c>
      <c r="R28" s="8"/>
      <c r="S28" s="8"/>
      <c r="T28" s="8"/>
      <c r="U28" s="8"/>
      <c r="V28" s="21"/>
      <c r="W28" s="8"/>
      <c r="X28" s="8"/>
      <c r="Y28" s="8"/>
      <c r="Z28" s="16">
        <v>0</v>
      </c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21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>
        <v>3617.5</v>
      </c>
      <c r="AZ28" s="8"/>
      <c r="BA28" s="8"/>
      <c r="BB28" s="8"/>
      <c r="BC28" s="8"/>
      <c r="BD28" s="8"/>
      <c r="BE28" s="21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>
        <v>514.29999999999995</v>
      </c>
      <c r="CM28" s="8"/>
      <c r="CN28" s="8"/>
      <c r="CO28" s="8"/>
      <c r="CP28" s="8"/>
      <c r="CQ28" s="8"/>
      <c r="CR28" s="8"/>
      <c r="CS28" s="8">
        <v>300</v>
      </c>
      <c r="CT28" s="8"/>
      <c r="CU28" s="8"/>
      <c r="CV28" s="21"/>
      <c r="CW28" s="8"/>
      <c r="CX28" s="16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>
        <v>1382.7</v>
      </c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21"/>
      <c r="EJ28" s="8"/>
      <c r="EK28" s="8"/>
      <c r="EL28" s="8"/>
      <c r="EM28" s="8">
        <v>3287.7</v>
      </c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>
        <v>4730</v>
      </c>
      <c r="FB28" s="8">
        <v>4189.2</v>
      </c>
      <c r="FC28" s="8"/>
      <c r="FD28" s="8">
        <v>838.5</v>
      </c>
      <c r="FE28" s="8"/>
      <c r="FF28" s="8"/>
      <c r="FG28" s="8"/>
      <c r="FH28" s="8"/>
      <c r="FI28" s="8"/>
      <c r="FJ28" s="8"/>
      <c r="FK28" s="8"/>
      <c r="FL28" s="8"/>
    </row>
    <row r="29" spans="1:168" ht="15.75">
      <c r="A29" s="36" t="s">
        <v>14</v>
      </c>
      <c r="B29" s="3" t="s">
        <v>18</v>
      </c>
      <c r="C29" s="11">
        <f t="shared" si="1"/>
        <v>97</v>
      </c>
      <c r="D29" s="8"/>
      <c r="E29" s="8"/>
      <c r="F29" s="8"/>
      <c r="G29" s="8"/>
      <c r="H29" s="8"/>
      <c r="I29" s="8"/>
      <c r="J29" s="8"/>
      <c r="K29" s="8"/>
      <c r="L29" s="8"/>
      <c r="M29" s="23"/>
      <c r="N29" s="8"/>
      <c r="O29" s="8"/>
      <c r="P29" s="8"/>
      <c r="Q29" s="8"/>
      <c r="R29" s="8"/>
      <c r="S29" s="8"/>
      <c r="T29" s="8"/>
      <c r="U29" s="8"/>
      <c r="V29" s="21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21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21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>
        <v>12</v>
      </c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>
        <v>1</v>
      </c>
      <c r="CP29" s="8"/>
      <c r="CQ29" s="8"/>
      <c r="CR29" s="8"/>
      <c r="CS29" s="8"/>
      <c r="CT29" s="8"/>
      <c r="CU29" s="8"/>
      <c r="CV29" s="21"/>
      <c r="CW29" s="8"/>
      <c r="CX29" s="16"/>
      <c r="CY29" s="8"/>
      <c r="CZ29" s="8"/>
      <c r="DA29" s="8"/>
      <c r="DB29" s="8"/>
      <c r="DC29" s="8"/>
      <c r="DD29" s="8"/>
      <c r="DE29" s="8"/>
      <c r="DF29" s="8"/>
      <c r="DG29" s="8"/>
      <c r="DH29" s="8">
        <v>24</v>
      </c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21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>
        <v>60</v>
      </c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</row>
    <row r="30" spans="1:168" ht="33" customHeight="1">
      <c r="A30" s="36"/>
      <c r="B30" s="3" t="s">
        <v>4</v>
      </c>
      <c r="C30" s="13">
        <f t="shared" si="1"/>
        <v>1637.1</v>
      </c>
      <c r="D30" s="8"/>
      <c r="E30" s="8"/>
      <c r="F30" s="8"/>
      <c r="G30" s="8"/>
      <c r="H30" s="8"/>
      <c r="I30" s="8"/>
      <c r="J30" s="8"/>
      <c r="K30" s="8"/>
      <c r="L30" s="8"/>
      <c r="M30" s="23"/>
      <c r="N30" s="8"/>
      <c r="O30" s="8"/>
      <c r="P30" s="8"/>
      <c r="Q30" s="8"/>
      <c r="R30" s="8"/>
      <c r="S30" s="8"/>
      <c r="T30" s="8"/>
      <c r="U30" s="8"/>
      <c r="V30" s="21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21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21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>
        <v>170</v>
      </c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>
        <v>51.4</v>
      </c>
      <c r="CP30" s="8"/>
      <c r="CQ30" s="8"/>
      <c r="CR30" s="8"/>
      <c r="CS30" s="8"/>
      <c r="CT30" s="8"/>
      <c r="CU30" s="8"/>
      <c r="CV30" s="21"/>
      <c r="CW30" s="8"/>
      <c r="CX30" s="16"/>
      <c r="CY30" s="8"/>
      <c r="CZ30" s="8"/>
      <c r="DA30" s="8"/>
      <c r="DB30" s="8"/>
      <c r="DC30" s="8"/>
      <c r="DD30" s="8"/>
      <c r="DE30" s="8"/>
      <c r="DF30" s="8"/>
      <c r="DG30" s="8"/>
      <c r="DH30" s="8">
        <v>445.7</v>
      </c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21"/>
      <c r="EJ30" s="8"/>
      <c r="EK30" s="8"/>
      <c r="EL30" s="8"/>
      <c r="EM30" s="8"/>
      <c r="EN30" s="8"/>
      <c r="EO30" s="8"/>
      <c r="EP30" s="1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>
        <v>970</v>
      </c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</row>
    <row r="31" spans="1:168" ht="15.75">
      <c r="A31" s="34" t="s">
        <v>15</v>
      </c>
      <c r="B31" s="3" t="s">
        <v>19</v>
      </c>
      <c r="C31" s="11">
        <f t="shared" si="1"/>
        <v>29</v>
      </c>
      <c r="D31" s="8"/>
      <c r="E31" s="8"/>
      <c r="F31" s="8">
        <v>3</v>
      </c>
      <c r="G31" s="8"/>
      <c r="H31" s="8"/>
      <c r="I31" s="8"/>
      <c r="J31" s="8"/>
      <c r="K31" s="8"/>
      <c r="L31" s="8"/>
      <c r="M31" s="23"/>
      <c r="N31" s="8"/>
      <c r="O31" s="8"/>
      <c r="P31" s="8"/>
      <c r="Q31" s="8"/>
      <c r="R31" s="8"/>
      <c r="S31" s="8"/>
      <c r="T31" s="8"/>
      <c r="U31" s="8"/>
      <c r="V31" s="21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>
        <v>1</v>
      </c>
      <c r="AH31" s="8"/>
      <c r="AI31" s="8"/>
      <c r="AJ31" s="8"/>
      <c r="AK31" s="8"/>
      <c r="AL31" s="21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>
        <v>2</v>
      </c>
      <c r="AY31" s="8"/>
      <c r="AZ31" s="8"/>
      <c r="BA31" s="8"/>
      <c r="BB31" s="8"/>
      <c r="BC31" s="8"/>
      <c r="BD31" s="8"/>
      <c r="BE31" s="21"/>
      <c r="BF31" s="8"/>
      <c r="BG31" s="8"/>
      <c r="BH31" s="8"/>
      <c r="BI31" s="8"/>
      <c r="BJ31" s="8"/>
      <c r="BK31" s="16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>
        <v>1</v>
      </c>
      <c r="CP31" s="8"/>
      <c r="CQ31" s="8"/>
      <c r="CR31" s="8"/>
      <c r="CS31" s="8"/>
      <c r="CT31" s="8"/>
      <c r="CU31" s="8"/>
      <c r="CV31" s="21"/>
      <c r="CW31" s="8"/>
      <c r="CX31" s="16"/>
      <c r="CY31" s="8"/>
      <c r="CZ31" s="8"/>
      <c r="DA31" s="8"/>
      <c r="DB31" s="8"/>
      <c r="DC31" s="8"/>
      <c r="DD31" s="8"/>
      <c r="DE31" s="8"/>
      <c r="DF31" s="8"/>
      <c r="DG31" s="8"/>
      <c r="DH31" s="8">
        <v>4</v>
      </c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21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>
        <v>16</v>
      </c>
      <c r="FB31" s="8"/>
      <c r="FC31" s="8">
        <v>2</v>
      </c>
      <c r="FD31" s="8"/>
      <c r="FE31" s="8"/>
      <c r="FF31" s="8"/>
      <c r="FG31" s="8"/>
      <c r="FH31" s="8"/>
      <c r="FI31" s="8"/>
      <c r="FJ31" s="8"/>
      <c r="FK31" s="8"/>
      <c r="FL31" s="8"/>
    </row>
    <row r="32" spans="1:168" ht="31.5">
      <c r="A32" s="35"/>
      <c r="B32" s="3" t="s">
        <v>4</v>
      </c>
      <c r="C32" s="13">
        <f t="shared" si="1"/>
        <v>882.4</v>
      </c>
      <c r="D32" s="8"/>
      <c r="E32" s="8"/>
      <c r="F32" s="8">
        <v>30</v>
      </c>
      <c r="G32" s="8"/>
      <c r="H32" s="8"/>
      <c r="I32" s="8"/>
      <c r="J32" s="8"/>
      <c r="K32" s="8"/>
      <c r="L32" s="8"/>
      <c r="M32" s="23"/>
      <c r="N32" s="8"/>
      <c r="O32" s="8"/>
      <c r="P32" s="8"/>
      <c r="Q32" s="8"/>
      <c r="R32" s="8"/>
      <c r="S32" s="8"/>
      <c r="T32" s="8"/>
      <c r="U32" s="8"/>
      <c r="V32" s="21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>
        <v>50</v>
      </c>
      <c r="AH32" s="8"/>
      <c r="AI32" s="8"/>
      <c r="AJ32" s="8"/>
      <c r="AK32" s="8"/>
      <c r="AL32" s="21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>
        <v>186.2</v>
      </c>
      <c r="AY32" s="8"/>
      <c r="AZ32" s="8"/>
      <c r="BA32" s="8"/>
      <c r="BB32" s="8"/>
      <c r="BC32" s="8"/>
      <c r="BD32" s="8"/>
      <c r="BE32" s="21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>
        <v>40.200000000000003</v>
      </c>
      <c r="CP32" s="8"/>
      <c r="CQ32" s="8"/>
      <c r="CR32" s="8"/>
      <c r="CS32" s="8"/>
      <c r="CT32" s="8"/>
      <c r="CU32" s="8"/>
      <c r="CV32" s="21"/>
      <c r="CW32" s="8"/>
      <c r="CX32" s="16"/>
      <c r="CY32" s="8"/>
      <c r="CZ32" s="8"/>
      <c r="DA32" s="8"/>
      <c r="DB32" s="8"/>
      <c r="DC32" s="8"/>
      <c r="DD32" s="8"/>
      <c r="DE32" s="8"/>
      <c r="DF32" s="8"/>
      <c r="DG32" s="8"/>
      <c r="DH32" s="8">
        <v>150</v>
      </c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21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>
        <v>366</v>
      </c>
      <c r="FB32" s="8"/>
      <c r="FC32" s="8">
        <v>60</v>
      </c>
      <c r="FD32" s="8"/>
      <c r="FE32" s="8"/>
      <c r="FF32" s="8"/>
      <c r="FG32" s="8"/>
      <c r="FH32" s="8"/>
      <c r="FI32" s="8"/>
      <c r="FJ32" s="8"/>
      <c r="FK32" s="8"/>
      <c r="FL32" s="8"/>
    </row>
    <row r="33" spans="1:169" ht="47.25">
      <c r="A33" s="28" t="s">
        <v>33</v>
      </c>
      <c r="B33" s="3" t="s">
        <v>4</v>
      </c>
      <c r="C33" s="17">
        <f t="shared" si="1"/>
        <v>9227.7999999999938</v>
      </c>
      <c r="D33" s="8">
        <v>42.8</v>
      </c>
      <c r="E33" s="8">
        <v>32.1</v>
      </c>
      <c r="F33" s="8"/>
      <c r="G33" s="8"/>
      <c r="H33" s="8">
        <v>42.8</v>
      </c>
      <c r="I33" s="8"/>
      <c r="J33" s="8"/>
      <c r="K33" s="8">
        <v>40</v>
      </c>
      <c r="L33" s="8">
        <v>74.900000000000006</v>
      </c>
      <c r="M33" s="23">
        <v>32.1</v>
      </c>
      <c r="N33" s="8">
        <v>42.7</v>
      </c>
      <c r="O33" s="8">
        <v>60</v>
      </c>
      <c r="P33" s="8">
        <v>100</v>
      </c>
      <c r="Q33" s="8">
        <v>47.8</v>
      </c>
      <c r="R33" s="8">
        <v>74.900000000000006</v>
      </c>
      <c r="S33" s="8"/>
      <c r="T33" s="8">
        <v>47.8</v>
      </c>
      <c r="U33" s="8">
        <v>40</v>
      </c>
      <c r="V33" s="21">
        <v>12.5</v>
      </c>
      <c r="W33" s="8">
        <v>40</v>
      </c>
      <c r="X33" s="8">
        <v>168.7</v>
      </c>
      <c r="Y33" s="8">
        <v>40</v>
      </c>
      <c r="Z33" s="8">
        <v>47.8</v>
      </c>
      <c r="AA33" s="8">
        <v>51.9</v>
      </c>
      <c r="AB33" s="8">
        <v>42.7</v>
      </c>
      <c r="AC33" s="8">
        <v>77</v>
      </c>
      <c r="AD33" s="8">
        <v>86.6</v>
      </c>
      <c r="AE33" s="8">
        <v>85.5</v>
      </c>
      <c r="AF33" s="8">
        <v>42.7</v>
      </c>
      <c r="AG33" s="8">
        <v>50.1</v>
      </c>
      <c r="AH33" s="8">
        <v>32.1</v>
      </c>
      <c r="AI33" s="8">
        <v>65.3</v>
      </c>
      <c r="AJ33" s="8">
        <v>40</v>
      </c>
      <c r="AK33" s="8">
        <v>50</v>
      </c>
      <c r="AL33" s="21">
        <v>36</v>
      </c>
      <c r="AM33" s="8">
        <v>42</v>
      </c>
      <c r="AN33" s="8">
        <v>32.1</v>
      </c>
      <c r="AO33" s="8">
        <v>42.8</v>
      </c>
      <c r="AP33" s="8">
        <v>100</v>
      </c>
      <c r="AQ33" s="8">
        <v>42.1</v>
      </c>
      <c r="AR33" s="8">
        <f>32.1*2</f>
        <v>64.2</v>
      </c>
      <c r="AS33" s="8">
        <v>47.8</v>
      </c>
      <c r="AT33" s="8">
        <v>32.1</v>
      </c>
      <c r="AU33" s="8">
        <v>32.1</v>
      </c>
      <c r="AV33" s="8">
        <v>74.900000000000006</v>
      </c>
      <c r="AW33" s="8">
        <v>40</v>
      </c>
      <c r="AX33" s="8">
        <v>32.1</v>
      </c>
      <c r="AY33" s="8"/>
      <c r="AZ33" s="8">
        <v>147.69999999999999</v>
      </c>
      <c r="BA33" s="8">
        <v>42.8</v>
      </c>
      <c r="BB33" s="8"/>
      <c r="BC33" s="8">
        <v>47.8</v>
      </c>
      <c r="BD33" s="8">
        <v>96</v>
      </c>
      <c r="BE33" s="21">
        <v>98</v>
      </c>
      <c r="BF33" s="8">
        <v>43</v>
      </c>
      <c r="BG33" s="8">
        <v>149.69999999999999</v>
      </c>
      <c r="BH33" s="8"/>
      <c r="BI33" s="8">
        <v>42.8</v>
      </c>
      <c r="BJ33" s="8">
        <v>42.7</v>
      </c>
      <c r="BK33" s="8">
        <v>53</v>
      </c>
      <c r="BL33" s="8"/>
      <c r="BM33" s="8">
        <v>32.1</v>
      </c>
      <c r="BN33" s="8">
        <v>45</v>
      </c>
      <c r="BO33" s="8">
        <v>92.2</v>
      </c>
      <c r="BP33" s="8"/>
      <c r="BQ33" s="8"/>
      <c r="BR33" s="8"/>
      <c r="BS33" s="8"/>
      <c r="BT33" s="8"/>
      <c r="BU33" s="8">
        <v>128.9</v>
      </c>
      <c r="BV33" s="8">
        <v>32.1</v>
      </c>
      <c r="BW33" s="8">
        <v>32.1</v>
      </c>
      <c r="BX33" s="8">
        <v>45</v>
      </c>
      <c r="BY33" s="8">
        <v>85.5</v>
      </c>
      <c r="BZ33" s="8">
        <v>32.1</v>
      </c>
      <c r="CA33" s="8">
        <v>74.900000000000006</v>
      </c>
      <c r="CB33" s="8"/>
      <c r="CC33" s="8">
        <v>37.700000000000003</v>
      </c>
      <c r="CD33" s="8">
        <v>85.5</v>
      </c>
      <c r="CE33" s="8">
        <v>32.1</v>
      </c>
      <c r="CF33" s="8">
        <v>4</v>
      </c>
      <c r="CG33" s="8">
        <v>85.5</v>
      </c>
      <c r="CH33" s="8">
        <v>95.6</v>
      </c>
      <c r="CI33" s="8">
        <v>42</v>
      </c>
      <c r="CJ33" s="8"/>
      <c r="CK33" s="8">
        <v>200</v>
      </c>
      <c r="CL33" s="8">
        <v>32.1</v>
      </c>
      <c r="CM33" s="8">
        <v>318.39999999999998</v>
      </c>
      <c r="CN33" s="8">
        <v>42.8</v>
      </c>
      <c r="CO33" s="8">
        <v>26</v>
      </c>
      <c r="CP33" s="8">
        <v>47.8</v>
      </c>
      <c r="CQ33" s="8">
        <v>82.7</v>
      </c>
      <c r="CR33" s="8">
        <v>32.1</v>
      </c>
      <c r="CS33" s="8">
        <v>85.5</v>
      </c>
      <c r="CT33" s="8">
        <v>42.7</v>
      </c>
      <c r="CU33" s="8">
        <v>47.8</v>
      </c>
      <c r="CV33" s="21">
        <v>47.8</v>
      </c>
      <c r="CW33" s="8">
        <v>42.8</v>
      </c>
      <c r="CX33" s="16">
        <v>42.8</v>
      </c>
      <c r="CY33" s="8">
        <v>79.900000000000006</v>
      </c>
      <c r="CZ33" s="8">
        <v>79.900000000000006</v>
      </c>
      <c r="DA33" s="8">
        <v>79.900000000000006</v>
      </c>
      <c r="DB33" s="8">
        <v>47.8</v>
      </c>
      <c r="DC33" s="8">
        <v>95.6</v>
      </c>
      <c r="DD33" s="8">
        <v>79.900000000000006</v>
      </c>
      <c r="DE33" s="8">
        <v>32.1</v>
      </c>
      <c r="DF33" s="8">
        <v>74.900000000000006</v>
      </c>
      <c r="DG33" s="8">
        <v>160</v>
      </c>
      <c r="DH33" s="8">
        <v>32.799999999999997</v>
      </c>
      <c r="DI33" s="8">
        <v>47.8</v>
      </c>
      <c r="DJ33" s="8">
        <v>42.8</v>
      </c>
      <c r="DK33" s="8">
        <v>95.6</v>
      </c>
      <c r="DL33" s="8">
        <v>100</v>
      </c>
      <c r="DM33" s="8">
        <v>42.8</v>
      </c>
      <c r="DN33" s="8">
        <v>78.900000000000006</v>
      </c>
      <c r="DO33" s="8">
        <v>89.4</v>
      </c>
      <c r="DP33" s="8">
        <v>79.900000000000006</v>
      </c>
      <c r="DQ33" s="8">
        <v>79.900000000000006</v>
      </c>
      <c r="DR33" s="8">
        <v>32.1</v>
      </c>
      <c r="DS33" s="8">
        <v>40</v>
      </c>
      <c r="DT33" s="8">
        <v>85.5</v>
      </c>
      <c r="DU33" s="8"/>
      <c r="DV33" s="8">
        <v>74.900000000000006</v>
      </c>
      <c r="DW33" s="8">
        <v>107</v>
      </c>
      <c r="DX33" s="8">
        <v>40</v>
      </c>
      <c r="DY33" s="8">
        <v>43.8</v>
      </c>
      <c r="DZ33" s="8">
        <v>42.8</v>
      </c>
      <c r="EA33" s="8">
        <v>42.8</v>
      </c>
      <c r="EB33" s="8">
        <v>42.8</v>
      </c>
      <c r="EC33" s="8">
        <v>42.7</v>
      </c>
      <c r="ED33" s="8">
        <v>42.8</v>
      </c>
      <c r="EE33" s="8">
        <v>42.8</v>
      </c>
      <c r="EF33" s="8">
        <v>74.900000000000006</v>
      </c>
      <c r="EG33" s="8">
        <v>42.8</v>
      </c>
      <c r="EH33" s="8">
        <v>47.8</v>
      </c>
      <c r="EI33" s="21">
        <v>42.8</v>
      </c>
      <c r="EJ33" s="8">
        <v>0</v>
      </c>
      <c r="EK33" s="8">
        <v>40</v>
      </c>
      <c r="EL33" s="8">
        <v>74.900000000000006</v>
      </c>
      <c r="EM33" s="8">
        <v>74.900000000000006</v>
      </c>
      <c r="EN33" s="8">
        <v>85.5</v>
      </c>
      <c r="EO33" s="8">
        <v>47.8</v>
      </c>
      <c r="EP33" s="8">
        <v>130</v>
      </c>
      <c r="EQ33" s="8">
        <v>160</v>
      </c>
      <c r="ER33" s="8">
        <v>85.5</v>
      </c>
      <c r="ES33" s="8">
        <v>32.1</v>
      </c>
      <c r="ET33" s="8">
        <v>74.900000000000006</v>
      </c>
      <c r="EU33" s="8">
        <v>42.8</v>
      </c>
      <c r="EV33" s="8"/>
      <c r="EW33" s="8">
        <v>42.8</v>
      </c>
      <c r="EX33" s="8">
        <v>74.900000000000006</v>
      </c>
      <c r="EY33" s="8">
        <v>42.8</v>
      </c>
      <c r="EZ33" s="8">
        <v>42.8</v>
      </c>
      <c r="FA33" s="8"/>
      <c r="FB33" s="8">
        <v>47.8</v>
      </c>
      <c r="FC33" s="8">
        <v>42.8</v>
      </c>
      <c r="FD33" s="8">
        <v>42.8</v>
      </c>
      <c r="FE33" s="8">
        <v>150</v>
      </c>
      <c r="FF33" s="8">
        <v>130</v>
      </c>
      <c r="FG33" s="8">
        <v>32.1</v>
      </c>
      <c r="FH33" s="8">
        <v>74.900000000000006</v>
      </c>
      <c r="FI33" s="8">
        <v>70</v>
      </c>
      <c r="FJ33" s="8">
        <v>52.1</v>
      </c>
      <c r="FK33" s="8">
        <v>159.30000000000001</v>
      </c>
      <c r="FL33" s="8"/>
    </row>
    <row r="34" spans="1:169" ht="63">
      <c r="A34" s="5" t="s">
        <v>30</v>
      </c>
      <c r="B34" s="3" t="s">
        <v>4</v>
      </c>
      <c r="C34" s="13">
        <f t="shared" si="1"/>
        <v>1716.1000000000001</v>
      </c>
      <c r="D34" s="8"/>
      <c r="E34" s="8"/>
      <c r="F34" s="8"/>
      <c r="G34" s="8"/>
      <c r="H34" s="8"/>
      <c r="I34" s="8"/>
      <c r="J34" s="8"/>
      <c r="K34" s="8"/>
      <c r="L34" s="8"/>
      <c r="M34" s="23"/>
      <c r="N34" s="8"/>
      <c r="O34" s="8"/>
      <c r="P34" s="8"/>
      <c r="Q34" s="8"/>
      <c r="R34" s="8"/>
      <c r="S34" s="8"/>
      <c r="T34" s="8"/>
      <c r="U34" s="8"/>
      <c r="V34" s="21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21">
        <v>250</v>
      </c>
      <c r="AM34" s="8"/>
      <c r="AN34" s="8"/>
      <c r="AO34" s="8"/>
      <c r="AP34" s="8"/>
      <c r="AQ34" s="8">
        <v>329.7</v>
      </c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21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>
        <v>250</v>
      </c>
      <c r="BQ34" s="8"/>
      <c r="BR34" s="8"/>
      <c r="BS34" s="8"/>
      <c r="BT34" s="8"/>
      <c r="BU34" s="8"/>
      <c r="BV34" s="8"/>
      <c r="BW34" s="8"/>
      <c r="BX34" s="8"/>
      <c r="BY34" s="8"/>
      <c r="BZ34" s="8">
        <v>200</v>
      </c>
      <c r="CA34" s="8"/>
      <c r="CB34" s="8"/>
      <c r="CC34" s="8"/>
      <c r="CD34" s="8"/>
      <c r="CE34" s="8"/>
      <c r="CF34" s="8"/>
      <c r="CG34" s="8"/>
      <c r="CH34" s="21"/>
      <c r="CI34" s="8"/>
      <c r="CJ34" s="8">
        <v>600</v>
      </c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21"/>
      <c r="CW34" s="8"/>
      <c r="CX34" s="16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21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>
        <v>86.4</v>
      </c>
      <c r="FE34" s="8"/>
      <c r="FF34" s="8"/>
      <c r="FG34" s="8"/>
      <c r="FH34" s="8"/>
      <c r="FI34" s="8"/>
      <c r="FJ34" s="8"/>
      <c r="FK34" s="8"/>
      <c r="FL34" s="8"/>
    </row>
    <row r="35" spans="1:169" ht="38.25" customHeight="1">
      <c r="A35" s="5" t="s">
        <v>39</v>
      </c>
      <c r="B35" s="3" t="s">
        <v>4</v>
      </c>
      <c r="C35" s="13">
        <f t="shared" si="1"/>
        <v>1350</v>
      </c>
      <c r="D35" s="8"/>
      <c r="E35" s="8"/>
      <c r="F35" s="8"/>
      <c r="G35" s="8"/>
      <c r="H35" s="8"/>
      <c r="I35" s="8"/>
      <c r="J35" s="8"/>
      <c r="K35" s="8"/>
      <c r="L35" s="8"/>
      <c r="M35" s="23"/>
      <c r="N35" s="8"/>
      <c r="O35" s="8"/>
      <c r="P35" s="8"/>
      <c r="Q35" s="8"/>
      <c r="R35" s="8"/>
      <c r="S35" s="8"/>
      <c r="T35" s="8"/>
      <c r="U35" s="8"/>
      <c r="V35" s="21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21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21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>
        <v>300</v>
      </c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21"/>
      <c r="CW35" s="8">
        <v>300</v>
      </c>
      <c r="CX35" s="16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>
        <v>250</v>
      </c>
      <c r="DP35" s="8"/>
      <c r="DQ35" s="8"/>
      <c r="DR35" s="8"/>
      <c r="DS35" s="8"/>
      <c r="DT35" s="8">
        <v>150</v>
      </c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21">
        <v>350</v>
      </c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</row>
    <row r="36" spans="1:169" ht="31.5">
      <c r="A36" s="5" t="s">
        <v>29</v>
      </c>
      <c r="B36" s="3" t="s">
        <v>4</v>
      </c>
      <c r="C36" s="13">
        <f>SUM(D36:FK36)-30000</f>
        <v>11872.199999999997</v>
      </c>
      <c r="D36" s="8"/>
      <c r="E36" s="15"/>
      <c r="F36" s="8"/>
      <c r="G36" s="8"/>
      <c r="H36" s="8"/>
      <c r="I36" s="8"/>
      <c r="J36" s="8"/>
      <c r="K36" s="8"/>
      <c r="L36" s="8"/>
      <c r="M36" s="23"/>
      <c r="N36" s="8"/>
      <c r="O36" s="8"/>
      <c r="P36" s="8"/>
      <c r="Q36" s="8"/>
      <c r="R36" s="8"/>
      <c r="S36" s="8"/>
      <c r="T36" s="8"/>
      <c r="U36" s="8"/>
      <c r="V36" s="21"/>
      <c r="W36" s="8"/>
      <c r="X36" s="8"/>
      <c r="Y36" s="8"/>
      <c r="Z36" s="8"/>
      <c r="AA36" s="8"/>
      <c r="AB36" s="8"/>
      <c r="AC36" s="8"/>
      <c r="AD36" s="8"/>
      <c r="AE36" s="8">
        <v>2900</v>
      </c>
      <c r="AF36" s="8"/>
      <c r="AG36" s="8"/>
      <c r="AH36" s="8"/>
      <c r="AI36" s="8"/>
      <c r="AJ36" s="8"/>
      <c r="AK36" s="8">
        <v>25000</v>
      </c>
      <c r="AL36" s="21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>
        <v>30</v>
      </c>
      <c r="BD36" s="8"/>
      <c r="BE36" s="21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>
        <v>3000</v>
      </c>
      <c r="CL36" s="8">
        <v>350</v>
      </c>
      <c r="CM36" s="8"/>
      <c r="CN36" s="8"/>
      <c r="CO36" s="8"/>
      <c r="CP36" s="8"/>
      <c r="CQ36" s="8"/>
      <c r="CR36" s="8"/>
      <c r="CS36" s="8"/>
      <c r="CT36" s="8"/>
      <c r="CU36" s="8"/>
      <c r="CV36" s="21"/>
      <c r="CW36" s="8"/>
      <c r="CX36" s="16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>
        <v>392.2</v>
      </c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21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>
        <v>5200</v>
      </c>
      <c r="FF36" s="8">
        <v>5000</v>
      </c>
      <c r="FG36" s="8"/>
      <c r="FH36" s="8"/>
      <c r="FI36" s="8"/>
      <c r="FJ36" s="8"/>
      <c r="FK36" s="8"/>
      <c r="FL36" s="8"/>
    </row>
    <row r="37" spans="1:169" ht="31.5">
      <c r="A37" s="5" t="s">
        <v>38</v>
      </c>
      <c r="B37" s="3" t="s">
        <v>4</v>
      </c>
      <c r="C37" s="13">
        <f t="shared" si="1"/>
        <v>1044.5999999999999</v>
      </c>
      <c r="D37" s="8"/>
      <c r="E37" s="8"/>
      <c r="F37" s="8"/>
      <c r="G37" s="8"/>
      <c r="H37" s="8"/>
      <c r="I37" s="8"/>
      <c r="J37" s="8"/>
      <c r="K37" s="8"/>
      <c r="L37" s="8"/>
      <c r="M37" s="23"/>
      <c r="N37" s="8"/>
      <c r="O37" s="8"/>
      <c r="P37" s="8"/>
      <c r="Q37" s="8"/>
      <c r="R37" s="8">
        <v>50</v>
      </c>
      <c r="S37" s="8"/>
      <c r="T37" s="8"/>
      <c r="U37" s="8"/>
      <c r="V37" s="21"/>
      <c r="W37" s="8"/>
      <c r="X37" s="8"/>
      <c r="Y37" s="8"/>
      <c r="Z37" s="8"/>
      <c r="AA37" s="8"/>
      <c r="AB37" s="8"/>
      <c r="AC37" s="8"/>
      <c r="AD37" s="8"/>
      <c r="AE37" s="8">
        <v>256.60000000000002</v>
      </c>
      <c r="AF37" s="8">
        <f>120+32.1</f>
        <v>152.1</v>
      </c>
      <c r="AG37" s="8"/>
      <c r="AH37" s="8"/>
      <c r="AI37" s="8"/>
      <c r="AJ37" s="8"/>
      <c r="AK37" s="8"/>
      <c r="AL37" s="21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21"/>
      <c r="BF37" s="8"/>
      <c r="BG37" s="8">
        <v>87</v>
      </c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21">
        <v>85.3</v>
      </c>
      <c r="CW37" s="8"/>
      <c r="CX37" s="16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>
        <v>132</v>
      </c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21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>
        <v>129.30000000000001</v>
      </c>
      <c r="FB37" s="8"/>
      <c r="FC37" s="8"/>
      <c r="FD37" s="8"/>
      <c r="FE37" s="8"/>
      <c r="FF37" s="8"/>
      <c r="FG37" s="8"/>
      <c r="FH37" s="8"/>
      <c r="FI37" s="8"/>
      <c r="FJ37" s="8"/>
      <c r="FK37" s="8">
        <v>152.30000000000001</v>
      </c>
      <c r="FL37" s="8"/>
    </row>
    <row r="38" spans="1:169" ht="270">
      <c r="A38" s="5" t="s">
        <v>49</v>
      </c>
      <c r="B38" s="3" t="s">
        <v>4</v>
      </c>
      <c r="C38" s="13">
        <v>0</v>
      </c>
      <c r="D38" s="8"/>
      <c r="E38" s="8"/>
      <c r="F38" s="8"/>
      <c r="G38" s="8"/>
      <c r="H38" s="8"/>
      <c r="I38" s="8"/>
      <c r="J38" s="8"/>
      <c r="K38" s="8"/>
      <c r="L38" s="8"/>
      <c r="M38" s="23"/>
      <c r="N38" s="8"/>
      <c r="O38" s="8"/>
      <c r="P38" s="23"/>
      <c r="Q38" s="8"/>
      <c r="R38" s="8"/>
      <c r="S38" s="8"/>
      <c r="T38" s="8"/>
      <c r="U38" s="8"/>
      <c r="V38" s="21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21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23"/>
      <c r="BE38" s="21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21"/>
      <c r="CW38" s="8"/>
      <c r="CX38" s="16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21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29" t="s">
        <v>50</v>
      </c>
      <c r="FM38" s="31" t="s">
        <v>51</v>
      </c>
    </row>
    <row r="39" spans="1:169" ht="31.5">
      <c r="A39" s="7" t="s">
        <v>16</v>
      </c>
      <c r="B39" s="3" t="s">
        <v>4</v>
      </c>
      <c r="C39" s="10">
        <f>C8+C10+C12+C14+C17+C19+C21+C23+C25+C26+C28+C30+C32+C33+C34+C35+C36+C37+C38</f>
        <v>97438.6</v>
      </c>
      <c r="D39" s="10">
        <f>D8+D10+D12+D14+D17+D19+D21+D23+D25+D26+D28+D30+D32+D33+D34+D35+D36+D37</f>
        <v>153.80000000000001</v>
      </c>
      <c r="E39" s="19">
        <f t="shared" ref="E39:BP39" si="2">E8+E10+E12+E14+E17+E19+E21+E23+E25+E26+E28+E30+E32+E33+E34+E35+E36+E37</f>
        <v>140.5</v>
      </c>
      <c r="F39" s="10">
        <f t="shared" si="2"/>
        <v>187</v>
      </c>
      <c r="G39" s="10">
        <f t="shared" si="2"/>
        <v>879.80000000000007</v>
      </c>
      <c r="H39" s="10">
        <f t="shared" si="2"/>
        <v>121.39999999999999</v>
      </c>
      <c r="I39" s="10">
        <f t="shared" si="2"/>
        <v>42.6</v>
      </c>
      <c r="J39" s="10">
        <f t="shared" si="2"/>
        <v>85.1</v>
      </c>
      <c r="K39" s="10">
        <f t="shared" si="2"/>
        <v>280</v>
      </c>
      <c r="L39" s="10">
        <f t="shared" si="2"/>
        <v>149.4</v>
      </c>
      <c r="M39" s="24">
        <f t="shared" si="2"/>
        <v>30032.1</v>
      </c>
      <c r="N39" s="10">
        <f t="shared" si="2"/>
        <v>164.8</v>
      </c>
      <c r="O39" s="10">
        <f t="shared" si="2"/>
        <v>202.8</v>
      </c>
      <c r="P39" s="10">
        <f t="shared" si="2"/>
        <v>238</v>
      </c>
      <c r="Q39" s="10">
        <f t="shared" si="2"/>
        <v>1783.5</v>
      </c>
      <c r="R39" s="10">
        <f t="shared" si="2"/>
        <v>246.8</v>
      </c>
      <c r="S39" s="10">
        <f t="shared" si="2"/>
        <v>120</v>
      </c>
      <c r="T39" s="20">
        <f t="shared" si="2"/>
        <v>90.4</v>
      </c>
      <c r="U39" s="10">
        <f t="shared" si="2"/>
        <v>130.6</v>
      </c>
      <c r="V39" s="26">
        <f t="shared" si="2"/>
        <v>104</v>
      </c>
      <c r="W39" s="10">
        <f t="shared" si="2"/>
        <v>82.6</v>
      </c>
      <c r="X39" s="10">
        <f t="shared" si="2"/>
        <v>211.29999999999998</v>
      </c>
      <c r="Y39" s="10">
        <f t="shared" si="2"/>
        <v>120.8</v>
      </c>
      <c r="Z39" s="10">
        <f t="shared" si="2"/>
        <v>175.7</v>
      </c>
      <c r="AA39" s="10">
        <f t="shared" si="2"/>
        <v>84</v>
      </c>
      <c r="AB39" s="10">
        <f t="shared" si="2"/>
        <v>85.300000000000011</v>
      </c>
      <c r="AC39" s="10">
        <f t="shared" si="2"/>
        <v>224</v>
      </c>
      <c r="AD39" s="10">
        <f t="shared" si="2"/>
        <v>889.9</v>
      </c>
      <c r="AE39" s="10">
        <f t="shared" si="2"/>
        <v>3379.2</v>
      </c>
      <c r="AF39" s="10">
        <f t="shared" si="2"/>
        <v>261.8</v>
      </c>
      <c r="AG39" s="10">
        <f t="shared" si="2"/>
        <v>238.99999999999997</v>
      </c>
      <c r="AH39" s="10">
        <f t="shared" si="2"/>
        <v>168.7</v>
      </c>
      <c r="AI39" s="10">
        <f t="shared" si="2"/>
        <v>195.5</v>
      </c>
      <c r="AJ39" s="10">
        <f t="shared" si="2"/>
        <v>82.6</v>
      </c>
      <c r="AK39" s="10">
        <f t="shared" si="2"/>
        <v>25180.9</v>
      </c>
      <c r="AL39" s="26">
        <f t="shared" si="2"/>
        <v>578.6</v>
      </c>
      <c r="AM39" s="10">
        <f t="shared" si="2"/>
        <v>98.3</v>
      </c>
      <c r="AN39" s="10">
        <f t="shared" si="2"/>
        <v>99.699999999999989</v>
      </c>
      <c r="AO39" s="10">
        <f t="shared" si="2"/>
        <v>154</v>
      </c>
      <c r="AP39" s="10">
        <f t="shared" si="2"/>
        <v>272</v>
      </c>
      <c r="AQ39" s="10">
        <f t="shared" si="2"/>
        <v>1683.3999999999999</v>
      </c>
      <c r="AR39" s="10">
        <f t="shared" si="2"/>
        <v>216.2</v>
      </c>
      <c r="AS39" s="20">
        <f t="shared" si="2"/>
        <v>88.9</v>
      </c>
      <c r="AT39" s="10">
        <f t="shared" si="2"/>
        <v>86.6</v>
      </c>
      <c r="AU39" s="10">
        <f t="shared" si="2"/>
        <v>418.5</v>
      </c>
      <c r="AV39" s="10">
        <f t="shared" si="2"/>
        <v>117.5</v>
      </c>
      <c r="AW39" s="10">
        <f t="shared" si="2"/>
        <v>82.6</v>
      </c>
      <c r="AX39" s="10">
        <f t="shared" si="2"/>
        <v>308.10000000000002</v>
      </c>
      <c r="AY39" s="10">
        <f t="shared" si="2"/>
        <v>3651.2</v>
      </c>
      <c r="AZ39" s="10">
        <f>AZ8+AZ10+AZ12+AZ14+AZ17+AZ19+AZ21+AZ23+AZ25+AZ26+AZ28+AZ30+AZ32+AZ33+AZ34+AZ35+AZ36+AZ37</f>
        <v>1476.5000000000002</v>
      </c>
      <c r="BA39" s="10">
        <f t="shared" si="2"/>
        <v>85.4</v>
      </c>
      <c r="BB39" s="10">
        <f t="shared" si="2"/>
        <v>257.10000000000002</v>
      </c>
      <c r="BC39" s="10">
        <f t="shared" si="2"/>
        <v>170.39999999999998</v>
      </c>
      <c r="BD39" s="10">
        <f>BD8+BD10+BD12+BD14+BD17+BD19+BD21+BD23+BD25+BD26+BD28+BD30+BD32+BD33+BD34+BD35+BD36+BD37</f>
        <v>138.6</v>
      </c>
      <c r="BE39" s="26">
        <f>BE8+BE10+BE12+BE14+BE17+BE19+BE21+BE23+BE25+BE26+BE28+BE30+BE32+BE33+BE34+BE35+BE36+BE37</f>
        <v>141.19999999999999</v>
      </c>
      <c r="BF39" s="20">
        <f t="shared" si="2"/>
        <v>174.4</v>
      </c>
      <c r="BG39" s="20">
        <f t="shared" si="2"/>
        <v>321.89999999999998</v>
      </c>
      <c r="BH39" s="20">
        <f t="shared" si="2"/>
        <v>57.8</v>
      </c>
      <c r="BI39" s="20">
        <f t="shared" si="2"/>
        <v>96.1</v>
      </c>
      <c r="BJ39" s="20">
        <f t="shared" si="2"/>
        <v>181.10000000000002</v>
      </c>
      <c r="BK39" s="20">
        <f t="shared" si="2"/>
        <v>85.8</v>
      </c>
      <c r="BL39" s="10">
        <f t="shared" si="2"/>
        <v>59.3</v>
      </c>
      <c r="BM39" s="10">
        <f t="shared" si="2"/>
        <v>74.900000000000006</v>
      </c>
      <c r="BN39" s="10">
        <f t="shared" si="2"/>
        <v>101.9</v>
      </c>
      <c r="BO39" s="20">
        <f t="shared" si="2"/>
        <v>125</v>
      </c>
      <c r="BP39" s="10">
        <f t="shared" si="2"/>
        <v>292.60000000000002</v>
      </c>
      <c r="BQ39" s="24">
        <f t="shared" ref="BQ39:EC39" si="3">BQ8+BQ10+BQ12+BQ14+BQ17+BQ19+BQ21+BQ23+BQ25+BQ26+BQ28+BQ30+BQ32+BQ33+BQ34+BQ35+BQ36+BQ37</f>
        <v>0</v>
      </c>
      <c r="BR39" s="24">
        <f t="shared" si="3"/>
        <v>0</v>
      </c>
      <c r="BS39" s="10">
        <f t="shared" si="3"/>
        <v>0</v>
      </c>
      <c r="BT39" s="10">
        <f t="shared" si="3"/>
        <v>95.7</v>
      </c>
      <c r="BU39" s="10">
        <f t="shared" si="3"/>
        <v>225.2</v>
      </c>
      <c r="BV39" s="10">
        <f t="shared" si="3"/>
        <v>88.9</v>
      </c>
      <c r="BW39" s="10">
        <f t="shared" si="3"/>
        <v>106.6</v>
      </c>
      <c r="BX39" s="10">
        <f t="shared" si="3"/>
        <v>120.6</v>
      </c>
      <c r="BY39" s="10">
        <f t="shared" si="3"/>
        <v>210.3</v>
      </c>
      <c r="BZ39" s="10">
        <f t="shared" si="3"/>
        <v>303.7</v>
      </c>
      <c r="CA39" s="10">
        <f t="shared" si="3"/>
        <v>117.5</v>
      </c>
      <c r="CB39" s="10">
        <f t="shared" si="3"/>
        <v>42.6</v>
      </c>
      <c r="CC39" s="10">
        <f t="shared" si="3"/>
        <v>318.89999999999998</v>
      </c>
      <c r="CD39" s="10">
        <f t="shared" si="3"/>
        <v>193.9</v>
      </c>
      <c r="CE39" s="10">
        <f t="shared" si="3"/>
        <v>374.8</v>
      </c>
      <c r="CF39" s="10">
        <f t="shared" si="3"/>
        <v>4</v>
      </c>
      <c r="CG39" s="10">
        <f t="shared" si="3"/>
        <v>176.4</v>
      </c>
      <c r="CH39" s="10">
        <f t="shared" si="3"/>
        <v>186.2</v>
      </c>
      <c r="CI39" s="10">
        <f t="shared" si="3"/>
        <v>82.4</v>
      </c>
      <c r="CJ39" s="10">
        <f t="shared" si="3"/>
        <v>770.8</v>
      </c>
      <c r="CK39" s="10">
        <f t="shared" si="3"/>
        <v>3200</v>
      </c>
      <c r="CL39" s="10">
        <f t="shared" si="3"/>
        <v>939</v>
      </c>
      <c r="CM39" s="10">
        <f t="shared" si="3"/>
        <v>451.59999999999997</v>
      </c>
      <c r="CN39" s="10">
        <f t="shared" si="3"/>
        <v>96.4</v>
      </c>
      <c r="CO39" s="10">
        <f t="shared" si="3"/>
        <v>224.10000000000002</v>
      </c>
      <c r="CP39" s="10">
        <f t="shared" si="3"/>
        <v>93.4</v>
      </c>
      <c r="CQ39" s="10">
        <f t="shared" si="3"/>
        <v>125.30000000000001</v>
      </c>
      <c r="CR39" s="10">
        <f t="shared" si="3"/>
        <v>131.69999999999999</v>
      </c>
      <c r="CS39" s="10">
        <f t="shared" si="3"/>
        <v>464.5</v>
      </c>
      <c r="CT39" s="10">
        <f t="shared" si="3"/>
        <v>98.7</v>
      </c>
      <c r="CU39" s="10">
        <f t="shared" si="3"/>
        <v>122.3</v>
      </c>
      <c r="CV39" s="26">
        <f t="shared" si="3"/>
        <v>198.8</v>
      </c>
      <c r="CW39" s="10">
        <f t="shared" si="3"/>
        <v>419.4</v>
      </c>
      <c r="CX39" s="20">
        <f t="shared" si="3"/>
        <v>85.4</v>
      </c>
      <c r="CY39" s="10">
        <f t="shared" si="3"/>
        <v>155.5</v>
      </c>
      <c r="CZ39" s="10">
        <f t="shared" si="3"/>
        <v>155.5</v>
      </c>
      <c r="DA39" s="10">
        <f t="shared" si="3"/>
        <v>122.5</v>
      </c>
      <c r="DB39" s="10">
        <f t="shared" si="3"/>
        <v>80.400000000000006</v>
      </c>
      <c r="DC39" s="10">
        <f t="shared" si="3"/>
        <v>315.39999999999998</v>
      </c>
      <c r="DD39" s="10">
        <f t="shared" si="3"/>
        <v>157.10000000000002</v>
      </c>
      <c r="DE39" s="10">
        <f t="shared" si="3"/>
        <v>107.69999999999999</v>
      </c>
      <c r="DF39" s="10">
        <f t="shared" si="3"/>
        <v>128.19999999999999</v>
      </c>
      <c r="DG39" s="10">
        <f t="shared" si="3"/>
        <v>425.1</v>
      </c>
      <c r="DH39" s="10">
        <f t="shared" si="3"/>
        <v>676.3</v>
      </c>
      <c r="DI39" s="10">
        <f t="shared" si="3"/>
        <v>90.4</v>
      </c>
      <c r="DJ39" s="10">
        <f t="shared" si="3"/>
        <v>118.39999999999999</v>
      </c>
      <c r="DK39" s="10">
        <f t="shared" si="3"/>
        <v>340.7</v>
      </c>
      <c r="DL39" s="10">
        <f t="shared" si="3"/>
        <v>286</v>
      </c>
      <c r="DM39" s="10">
        <f t="shared" si="3"/>
        <v>96.4</v>
      </c>
      <c r="DN39" s="10">
        <f t="shared" si="3"/>
        <v>524.70000000000005</v>
      </c>
      <c r="DO39" s="10">
        <f t="shared" si="3"/>
        <v>433.6</v>
      </c>
      <c r="DP39" s="10">
        <f t="shared" si="3"/>
        <v>122.5</v>
      </c>
      <c r="DQ39" s="10">
        <f t="shared" si="3"/>
        <v>152.60000000000002</v>
      </c>
      <c r="DR39" s="10">
        <f t="shared" si="3"/>
        <v>74.800000000000011</v>
      </c>
      <c r="DS39" s="10">
        <f t="shared" si="3"/>
        <v>73</v>
      </c>
      <c r="DT39" s="10">
        <f t="shared" si="3"/>
        <v>356</v>
      </c>
      <c r="DU39" s="10">
        <f t="shared" si="3"/>
        <v>42.8</v>
      </c>
      <c r="DV39" s="10">
        <f t="shared" si="3"/>
        <v>146.10000000000002</v>
      </c>
      <c r="DW39" s="10">
        <f t="shared" si="3"/>
        <v>207.5</v>
      </c>
      <c r="DX39" s="10">
        <f t="shared" si="3"/>
        <v>1485.3</v>
      </c>
      <c r="DY39" s="10">
        <f t="shared" si="3"/>
        <v>97</v>
      </c>
      <c r="DZ39" s="10">
        <f t="shared" si="3"/>
        <v>112</v>
      </c>
      <c r="EA39" s="10">
        <f t="shared" si="3"/>
        <v>117.3</v>
      </c>
      <c r="EB39" s="10">
        <f t="shared" si="3"/>
        <v>109.6</v>
      </c>
      <c r="EC39" s="10">
        <f t="shared" si="3"/>
        <v>117.2</v>
      </c>
      <c r="ED39" s="10">
        <f t="shared" ref="ED39:FK39" si="4">ED8+ED10+ED12+ED14+ED17+ED19+ED21+ED23+ED25+ED26+ED28+ED30+ED32+ED33+ED34+ED35+ED36+ED37</f>
        <v>138</v>
      </c>
      <c r="EE39" s="10">
        <f t="shared" si="4"/>
        <v>94.9</v>
      </c>
      <c r="EF39" s="10">
        <f t="shared" si="4"/>
        <v>149.4</v>
      </c>
      <c r="EG39" s="10">
        <f t="shared" si="4"/>
        <v>118.39999999999999</v>
      </c>
      <c r="EH39" s="10">
        <f t="shared" si="4"/>
        <v>133.39999999999998</v>
      </c>
      <c r="EI39" s="26">
        <f t="shared" si="4"/>
        <v>424.9</v>
      </c>
      <c r="EJ39" s="10">
        <f t="shared" si="4"/>
        <v>674.5</v>
      </c>
      <c r="EK39" s="10">
        <f t="shared" si="4"/>
        <v>110.1</v>
      </c>
      <c r="EL39" s="10">
        <f t="shared" si="4"/>
        <v>149.4</v>
      </c>
      <c r="EM39" s="10">
        <f t="shared" si="4"/>
        <v>3415.7999999999997</v>
      </c>
      <c r="EN39" s="10">
        <f t="shared" si="4"/>
        <v>170.7</v>
      </c>
      <c r="EO39" s="10">
        <f t="shared" si="4"/>
        <v>90.4</v>
      </c>
      <c r="EP39" s="10">
        <f t="shared" si="4"/>
        <v>262.2</v>
      </c>
      <c r="EQ39" s="10">
        <f t="shared" si="4"/>
        <v>287.8</v>
      </c>
      <c r="ER39" s="10">
        <f t="shared" si="4"/>
        <v>175.7</v>
      </c>
      <c r="ES39" s="10">
        <f t="shared" si="4"/>
        <v>175.2</v>
      </c>
      <c r="ET39" s="10">
        <f t="shared" si="4"/>
        <v>144.5</v>
      </c>
      <c r="EU39" s="10">
        <f t="shared" si="4"/>
        <v>129.69999999999999</v>
      </c>
      <c r="EV39" s="10">
        <f t="shared" si="4"/>
        <v>42.6</v>
      </c>
      <c r="EW39" s="10">
        <f t="shared" si="4"/>
        <v>1176.5</v>
      </c>
      <c r="EX39" s="10">
        <f t="shared" si="4"/>
        <v>147.5</v>
      </c>
      <c r="EY39" s="10">
        <f t="shared" si="4"/>
        <v>74.900000000000006</v>
      </c>
      <c r="EZ39" s="10">
        <f t="shared" si="4"/>
        <v>90.6</v>
      </c>
      <c r="FA39" s="10">
        <f t="shared" si="4"/>
        <v>7358.6</v>
      </c>
      <c r="FB39" s="10">
        <f t="shared" si="4"/>
        <v>4269.1000000000004</v>
      </c>
      <c r="FC39" s="10">
        <f t="shared" si="4"/>
        <v>207.10000000000002</v>
      </c>
      <c r="FD39" s="10">
        <f t="shared" si="4"/>
        <v>1047.0999999999999</v>
      </c>
      <c r="FE39" s="10">
        <f t="shared" si="4"/>
        <v>5370</v>
      </c>
      <c r="FF39" s="10">
        <f t="shared" si="4"/>
        <v>5243.4</v>
      </c>
      <c r="FG39" s="10">
        <f t="shared" si="4"/>
        <v>1985.6999999999998</v>
      </c>
      <c r="FH39" s="10">
        <f t="shared" si="4"/>
        <v>150.5</v>
      </c>
      <c r="FI39" s="10">
        <f t="shared" si="4"/>
        <v>133.6</v>
      </c>
      <c r="FJ39" s="10">
        <f t="shared" si="4"/>
        <v>94.7</v>
      </c>
      <c r="FK39" s="10">
        <f t="shared" si="4"/>
        <v>475.50000000000006</v>
      </c>
      <c r="FL39" s="8"/>
    </row>
    <row r="40" spans="1:169">
      <c r="D40">
        <v>1</v>
      </c>
      <c r="E40">
        <v>2</v>
      </c>
      <c r="F40">
        <v>3</v>
      </c>
      <c r="G40">
        <v>4</v>
      </c>
      <c r="H40">
        <v>5</v>
      </c>
      <c r="I40">
        <v>6</v>
      </c>
      <c r="J40">
        <v>7</v>
      </c>
      <c r="K40">
        <v>8</v>
      </c>
      <c r="L40">
        <v>9</v>
      </c>
      <c r="M40">
        <v>10</v>
      </c>
      <c r="N40">
        <v>11</v>
      </c>
      <c r="O40">
        <v>12</v>
      </c>
      <c r="P40">
        <v>13</v>
      </c>
      <c r="Q40">
        <v>14</v>
      </c>
      <c r="R40">
        <v>15</v>
      </c>
      <c r="S40">
        <v>16</v>
      </c>
      <c r="T40">
        <v>17</v>
      </c>
      <c r="U40">
        <v>18</v>
      </c>
      <c r="V40">
        <v>19</v>
      </c>
      <c r="W40">
        <v>20</v>
      </c>
      <c r="X40">
        <v>21</v>
      </c>
      <c r="Y40">
        <v>22</v>
      </c>
      <c r="Z40">
        <v>23</v>
      </c>
      <c r="AA40">
        <v>24</v>
      </c>
      <c r="AB40">
        <v>25</v>
      </c>
      <c r="AC40">
        <v>26</v>
      </c>
      <c r="AD40">
        <v>27</v>
      </c>
      <c r="AE40">
        <v>28</v>
      </c>
      <c r="AF40">
        <v>29</v>
      </c>
      <c r="AG40">
        <v>30</v>
      </c>
      <c r="AH40">
        <v>31</v>
      </c>
      <c r="AI40">
        <v>32</v>
      </c>
      <c r="AJ40">
        <v>33</v>
      </c>
      <c r="AK40">
        <v>34</v>
      </c>
      <c r="AL40">
        <v>35</v>
      </c>
      <c r="AM40">
        <v>36</v>
      </c>
      <c r="AN40">
        <v>37</v>
      </c>
      <c r="AO40">
        <v>38</v>
      </c>
      <c r="AP40">
        <v>39</v>
      </c>
      <c r="AQ40">
        <v>40</v>
      </c>
      <c r="AR40">
        <v>41</v>
      </c>
      <c r="AS40">
        <v>42</v>
      </c>
      <c r="AT40">
        <v>43</v>
      </c>
      <c r="AU40">
        <v>44</v>
      </c>
      <c r="AV40">
        <v>45</v>
      </c>
      <c r="AW40">
        <v>46</v>
      </c>
      <c r="AX40">
        <v>47</v>
      </c>
      <c r="AY40">
        <v>48</v>
      </c>
      <c r="AZ40">
        <v>49</v>
      </c>
      <c r="BA40">
        <v>50</v>
      </c>
      <c r="BB40">
        <v>51</v>
      </c>
      <c r="BC40">
        <v>52</v>
      </c>
      <c r="BD40">
        <v>53</v>
      </c>
      <c r="BE40">
        <v>54</v>
      </c>
      <c r="BF40">
        <v>55</v>
      </c>
      <c r="BG40">
        <v>56</v>
      </c>
      <c r="BH40">
        <v>57</v>
      </c>
      <c r="BI40">
        <v>58</v>
      </c>
      <c r="BJ40">
        <v>59</v>
      </c>
      <c r="BK40">
        <v>60</v>
      </c>
      <c r="BL40">
        <v>61</v>
      </c>
      <c r="BM40">
        <v>62</v>
      </c>
      <c r="BN40">
        <v>63</v>
      </c>
      <c r="BO40">
        <v>64</v>
      </c>
      <c r="BP40">
        <v>65</v>
      </c>
      <c r="BQ40">
        <v>66</v>
      </c>
      <c r="BR40">
        <v>67</v>
      </c>
      <c r="BS40">
        <v>68</v>
      </c>
      <c r="BT40">
        <v>69</v>
      </c>
      <c r="BU40">
        <v>70</v>
      </c>
      <c r="BV40">
        <v>71</v>
      </c>
      <c r="BW40">
        <v>72</v>
      </c>
      <c r="BX40">
        <v>73</v>
      </c>
      <c r="BY40">
        <v>74</v>
      </c>
      <c r="BZ40">
        <v>75</v>
      </c>
      <c r="CA40">
        <v>76</v>
      </c>
      <c r="CB40">
        <v>77</v>
      </c>
      <c r="CC40">
        <v>78</v>
      </c>
      <c r="CD40">
        <v>79</v>
      </c>
      <c r="CE40">
        <v>80</v>
      </c>
      <c r="CF40">
        <v>81</v>
      </c>
      <c r="CG40">
        <v>82</v>
      </c>
      <c r="CH40">
        <v>83</v>
      </c>
      <c r="CI40">
        <v>84</v>
      </c>
      <c r="CJ40">
        <v>85</v>
      </c>
      <c r="CK40">
        <v>86</v>
      </c>
      <c r="CL40">
        <v>87</v>
      </c>
      <c r="CM40">
        <v>88</v>
      </c>
      <c r="CN40">
        <v>89</v>
      </c>
      <c r="CO40">
        <v>90</v>
      </c>
      <c r="CP40">
        <v>91</v>
      </c>
      <c r="CQ40">
        <v>92</v>
      </c>
      <c r="CR40">
        <v>93</v>
      </c>
      <c r="CS40">
        <v>94</v>
      </c>
      <c r="CT40">
        <v>95</v>
      </c>
      <c r="CU40">
        <v>96</v>
      </c>
      <c r="CV40">
        <v>97</v>
      </c>
      <c r="CW40">
        <v>98</v>
      </c>
      <c r="CX40">
        <v>99</v>
      </c>
      <c r="CY40">
        <v>100</v>
      </c>
      <c r="CZ40">
        <v>101</v>
      </c>
      <c r="DA40">
        <v>102</v>
      </c>
      <c r="DB40">
        <v>103</v>
      </c>
      <c r="DC40">
        <v>104</v>
      </c>
      <c r="DD40">
        <v>105</v>
      </c>
      <c r="DE40">
        <v>106</v>
      </c>
      <c r="DF40">
        <v>107</v>
      </c>
      <c r="DG40">
        <v>108</v>
      </c>
      <c r="DH40">
        <v>109</v>
      </c>
      <c r="DI40">
        <v>110</v>
      </c>
      <c r="DJ40">
        <v>111</v>
      </c>
      <c r="DK40">
        <v>112</v>
      </c>
      <c r="DL40">
        <v>113</v>
      </c>
      <c r="DM40">
        <v>114</v>
      </c>
      <c r="DN40">
        <v>115</v>
      </c>
      <c r="DO40">
        <v>116</v>
      </c>
      <c r="DP40">
        <v>117</v>
      </c>
      <c r="DQ40">
        <v>118</v>
      </c>
      <c r="DR40">
        <v>119</v>
      </c>
      <c r="DS40">
        <v>120</v>
      </c>
      <c r="DT40">
        <v>121</v>
      </c>
      <c r="DU40">
        <v>122</v>
      </c>
      <c r="DV40">
        <v>123</v>
      </c>
      <c r="DW40">
        <v>124</v>
      </c>
      <c r="DX40">
        <v>125</v>
      </c>
      <c r="DY40">
        <v>126</v>
      </c>
      <c r="DZ40">
        <v>127</v>
      </c>
      <c r="EA40">
        <v>128</v>
      </c>
      <c r="EB40">
        <v>129</v>
      </c>
      <c r="EC40">
        <v>130</v>
      </c>
      <c r="ED40">
        <v>131</v>
      </c>
      <c r="EE40">
        <v>132</v>
      </c>
      <c r="EF40">
        <v>133</v>
      </c>
      <c r="EG40">
        <v>134</v>
      </c>
      <c r="EH40">
        <v>135</v>
      </c>
      <c r="EI40">
        <v>136</v>
      </c>
      <c r="EJ40">
        <v>137</v>
      </c>
      <c r="EK40">
        <v>138</v>
      </c>
      <c r="EL40">
        <v>139</v>
      </c>
      <c r="EM40">
        <v>140</v>
      </c>
      <c r="EN40">
        <v>141</v>
      </c>
      <c r="EO40">
        <v>142</v>
      </c>
      <c r="EP40">
        <v>143</v>
      </c>
      <c r="EQ40">
        <v>144</v>
      </c>
      <c r="ER40">
        <v>145</v>
      </c>
      <c r="ES40">
        <v>146</v>
      </c>
      <c r="ET40">
        <v>147</v>
      </c>
      <c r="EU40">
        <v>148</v>
      </c>
      <c r="EV40">
        <v>149</v>
      </c>
      <c r="EW40">
        <v>150</v>
      </c>
      <c r="EX40">
        <v>151</v>
      </c>
      <c r="EY40">
        <v>152</v>
      </c>
      <c r="EZ40">
        <v>153</v>
      </c>
      <c r="FA40">
        <v>154</v>
      </c>
      <c r="FB40">
        <v>155</v>
      </c>
      <c r="FC40">
        <v>156</v>
      </c>
      <c r="FD40">
        <v>157</v>
      </c>
      <c r="FE40">
        <v>158</v>
      </c>
      <c r="FF40">
        <v>159</v>
      </c>
      <c r="FG40">
        <v>160</v>
      </c>
      <c r="FH40">
        <v>161</v>
      </c>
      <c r="FI40">
        <v>162</v>
      </c>
      <c r="FJ40">
        <v>163</v>
      </c>
      <c r="FK40">
        <v>164</v>
      </c>
    </row>
    <row r="41" spans="1:169">
      <c r="A41" t="s">
        <v>42</v>
      </c>
      <c r="C41" t="s">
        <v>40</v>
      </c>
    </row>
    <row r="43" spans="1:169">
      <c r="A43" t="s">
        <v>41</v>
      </c>
      <c r="C43" t="s">
        <v>43</v>
      </c>
    </row>
    <row r="45" spans="1:169">
      <c r="A45" t="s">
        <v>44</v>
      </c>
    </row>
    <row r="46" spans="1:169">
      <c r="A46" t="s">
        <v>47</v>
      </c>
    </row>
    <row r="47" spans="1:169">
      <c r="A47" t="s">
        <v>45</v>
      </c>
    </row>
    <row r="48" spans="1:169">
      <c r="A48" t="s">
        <v>46</v>
      </c>
    </row>
  </sheetData>
  <mergeCells count="12">
    <mergeCell ref="A11:A12"/>
    <mergeCell ref="A13:A14"/>
    <mergeCell ref="A7:A8"/>
    <mergeCell ref="A9:A10"/>
    <mergeCell ref="A31:A32"/>
    <mergeCell ref="A29:A30"/>
    <mergeCell ref="A27:A28"/>
    <mergeCell ref="A16:A17"/>
    <mergeCell ref="A18:A19"/>
    <mergeCell ref="A20:A21"/>
    <mergeCell ref="A22:A23"/>
    <mergeCell ref="A24:A25"/>
  </mergeCells>
  <pageMargins left="0.9055118110236221" right="0.31496062992125984" top="0.15748031496062992" bottom="0.15748031496062992" header="0.31496062992125984" footer="0.31496062992125984"/>
  <pageSetup paperSize="9" scale="1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Даниленко Любовь Юрьевна</dc:creator>
  <cp:lastModifiedBy>danilu</cp:lastModifiedBy>
  <cp:lastPrinted>2020-12-03T06:12:06Z</cp:lastPrinted>
  <dcterms:created xsi:type="dcterms:W3CDTF">2017-01-30T07:33:51Z</dcterms:created>
  <dcterms:modified xsi:type="dcterms:W3CDTF">2020-12-03T06:17:57Z</dcterms:modified>
</cp:coreProperties>
</file>